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2021\[02] 장학금\[01] 공고문\중반기\선발 결과 공고문\"/>
    </mc:Choice>
  </mc:AlternateContent>
  <xr:revisionPtr revIDLastSave="0" documentId="13_ncr:1_{6B1D1599-789D-4430-9F22-1C43B475A2D8}" xr6:coauthVersionLast="36" xr6:coauthVersionMax="36" xr10:uidLastSave="{00000000-0000-0000-0000-000000000000}"/>
  <bookViews>
    <workbookView xWindow="0" yWindow="0" windowWidth="24855" windowHeight="10335" firstSheet="1" activeTab="1" xr2:uid="{00000000-000D-0000-FFFF-FFFF00000000}"/>
  </bookViews>
  <sheets>
    <sheet name="추천제(총괄)" sheetId="17" r:id="rId1"/>
    <sheet name="2021년 상반기 장학생 선발 결과(종합)" sheetId="18" r:id="rId2"/>
  </sheets>
  <externalReferences>
    <externalReference r:id="rId3"/>
  </externalReferences>
  <definedNames>
    <definedName name="_xlnm._FilterDatabase" localSheetId="1" hidden="1">'2021년 상반기 장학생 선발 결과(종합)'!#REF!</definedName>
    <definedName name="_xlnm._FilterDatabase" localSheetId="0" hidden="1">'추천제(총괄)'!$A$4:$AO$388</definedName>
    <definedName name="_xlnm.Print_Area" localSheetId="1">'2021년 상반기 장학생 선발 결과(종합)'!$A$1:$G$322</definedName>
    <definedName name="기초생활수급자">[1]평가지표!$I$4:$I$8</definedName>
  </definedNames>
  <calcPr calcId="191029"/>
</workbook>
</file>

<file path=xl/calcChain.xml><?xml version="1.0" encoding="utf-8"?>
<calcChain xmlns="http://schemas.openxmlformats.org/spreadsheetml/2006/main">
  <c r="AN120" i="17" l="1"/>
  <c r="AN119" i="17"/>
  <c r="AN118" i="17"/>
  <c r="AN116" i="17"/>
  <c r="AN115" i="17"/>
  <c r="AN100" i="17"/>
  <c r="AN99" i="17"/>
  <c r="AN98" i="17"/>
  <c r="AN97" i="17"/>
  <c r="AN96" i="17"/>
  <c r="AN95" i="17"/>
  <c r="AN94" i="17"/>
  <c r="AN93" i="17"/>
  <c r="AN92" i="17"/>
  <c r="AN91" i="17"/>
  <c r="AN90" i="17"/>
  <c r="AN89" i="17"/>
  <c r="AN88" i="17"/>
  <c r="AN388" i="17" l="1"/>
  <c r="B388" i="17"/>
  <c r="AN387" i="17"/>
  <c r="B387" i="17"/>
  <c r="AN386" i="17"/>
  <c r="B386" i="17"/>
  <c r="AN385" i="17"/>
  <c r="B385" i="17"/>
  <c r="AN384" i="17"/>
  <c r="B384" i="17"/>
  <c r="AN383" i="17"/>
  <c r="B383" i="17"/>
  <c r="AN382" i="17"/>
  <c r="B382" i="17"/>
  <c r="AN381" i="17"/>
  <c r="B381" i="17"/>
  <c r="AN380" i="17"/>
  <c r="B380" i="17"/>
  <c r="AN379" i="17"/>
  <c r="B379" i="17"/>
  <c r="AN378" i="17"/>
  <c r="B378" i="17"/>
  <c r="AN377" i="17"/>
  <c r="B377" i="17"/>
  <c r="AN376" i="17"/>
  <c r="B376" i="17"/>
  <c r="AN375" i="17"/>
  <c r="B375" i="17"/>
  <c r="AN374" i="17"/>
  <c r="B374" i="17"/>
  <c r="AN373" i="17"/>
  <c r="B373" i="17"/>
  <c r="AN372" i="17"/>
  <c r="B372" i="17"/>
  <c r="AN371" i="17"/>
  <c r="B371" i="17"/>
  <c r="AN370" i="17"/>
  <c r="B370" i="17"/>
  <c r="AN369" i="17"/>
  <c r="B369" i="17"/>
  <c r="AN368" i="17"/>
  <c r="B368" i="17"/>
  <c r="AN367" i="17"/>
  <c r="B367" i="17"/>
  <c r="AN366" i="17"/>
  <c r="B366" i="17"/>
  <c r="AN365" i="17"/>
  <c r="B365" i="17"/>
  <c r="AN364" i="17"/>
  <c r="B364" i="17"/>
  <c r="AN230" i="17"/>
  <c r="AN229" i="17"/>
  <c r="AN228" i="17"/>
  <c r="AN227" i="17"/>
  <c r="AN226" i="17"/>
  <c r="AN225" i="17"/>
  <c r="AN224" i="17"/>
  <c r="AN223" i="17"/>
  <c r="AN222" i="17"/>
  <c r="AN221" i="17"/>
  <c r="AN220" i="17"/>
  <c r="AN219" i="17"/>
  <c r="AN218" i="17"/>
  <c r="AN217" i="17"/>
  <c r="AN204" i="17"/>
  <c r="AN203" i="17"/>
  <c r="B203" i="17"/>
  <c r="AN202" i="17"/>
  <c r="B202" i="17"/>
  <c r="AN200" i="17"/>
  <c r="B200" i="17"/>
  <c r="AN199" i="17"/>
  <c r="B199" i="17"/>
  <c r="S15" i="17"/>
  <c r="V14" i="17"/>
  <c r="S14" i="17"/>
  <c r="S13" i="17"/>
  <c r="V12" i="17"/>
  <c r="S12" i="17"/>
  <c r="S11" i="17"/>
  <c r="S10" i="17"/>
  <c r="V9" i="17"/>
  <c r="R9" i="17" s="1"/>
  <c r="V8" i="17"/>
  <c r="S8" i="17"/>
  <c r="V7" i="17"/>
  <c r="S7" i="17"/>
  <c r="V6" i="17"/>
  <c r="S6" i="17"/>
  <c r="AA219" i="17"/>
  <c r="AA228" i="17"/>
  <c r="AA204" i="17"/>
  <c r="AA12" i="17"/>
  <c r="AA366" i="17"/>
  <c r="AA226" i="17"/>
  <c r="AA229" i="17"/>
  <c r="AA388" i="17"/>
  <c r="AA7" i="17"/>
  <c r="AA14" i="17"/>
  <c r="AA10" i="17"/>
  <c r="AA225" i="17"/>
  <c r="AA222" i="17"/>
  <c r="AA217" i="17"/>
  <c r="AA223" i="17"/>
  <c r="AA13" i="17"/>
  <c r="AA199" i="17"/>
  <c r="AA9" i="17"/>
  <c r="AA230" i="17"/>
  <c r="AA200" i="17"/>
  <c r="AA202" i="17"/>
  <c r="AA15" i="17"/>
  <c r="AA365" i="17"/>
  <c r="AA221" i="17"/>
  <c r="AA220" i="17"/>
  <c r="AA203" i="17"/>
  <c r="AA364" i="17"/>
  <c r="AA6" i="17"/>
  <c r="AA8" i="17"/>
  <c r="AA218" i="17"/>
  <c r="AA224" i="17"/>
  <c r="AA227" i="17"/>
  <c r="AA11" i="17"/>
  <c r="R7" i="17" l="1"/>
  <c r="R12" i="17"/>
  <c r="R6" i="17"/>
  <c r="R14" i="17"/>
  <c r="R8" i="17"/>
  <c r="AB199" i="17"/>
  <c r="AC228" i="17"/>
  <c r="AB225" i="17"/>
  <c r="AB230" i="17"/>
  <c r="AD225" i="17"/>
  <c r="AE203" i="17"/>
  <c r="AB388" i="17"/>
  <c r="AC222" i="17"/>
  <c r="AE217" i="17"/>
  <c r="AD228" i="17"/>
  <c r="AE202" i="17"/>
  <c r="AC226" i="17"/>
  <c r="AD218" i="17"/>
  <c r="AE199" i="17"/>
  <c r="AE388" i="17"/>
  <c r="AC225" i="17"/>
  <c r="AC9" i="17"/>
  <c r="AC204" i="17"/>
  <c r="AC7" i="17"/>
  <c r="AD13" i="17"/>
  <c r="AC224" i="17"/>
  <c r="AC203" i="17"/>
  <c r="AD10" i="17"/>
  <c r="AC11" i="17"/>
  <c r="AB204" i="17"/>
  <c r="AB8" i="17"/>
  <c r="AE230" i="17"/>
  <c r="AC223" i="17"/>
  <c r="AE6" i="17"/>
  <c r="AE223" i="17"/>
  <c r="AE204" i="17"/>
  <c r="AB223" i="17"/>
  <c r="AE364" i="17"/>
  <c r="AE8" i="17"/>
  <c r="AB7" i="17"/>
  <c r="AC364" i="17"/>
  <c r="AD220" i="17"/>
  <c r="AC8" i="17"/>
  <c r="AB15" i="17"/>
  <c r="AD229" i="17"/>
  <c r="AB218" i="17"/>
  <c r="AB202" i="17"/>
  <c r="AC221" i="17"/>
  <c r="AC217" i="17"/>
  <c r="AE14" i="17"/>
  <c r="AC220" i="17"/>
  <c r="AD230" i="17"/>
  <c r="AD15" i="17"/>
  <c r="AD11" i="17"/>
  <c r="AD202" i="17"/>
  <c r="AE366" i="17"/>
  <c r="AD14" i="17"/>
  <c r="AD217" i="17"/>
  <c r="AB222" i="17"/>
  <c r="AB366" i="17"/>
  <c r="AC365" i="17"/>
  <c r="AD366" i="17"/>
  <c r="AC200" i="17"/>
  <c r="AC202" i="17"/>
  <c r="AB220" i="17"/>
  <c r="AD7" i="17"/>
  <c r="AE13" i="17"/>
  <c r="AD219" i="17"/>
  <c r="AE9" i="17"/>
  <c r="AB217" i="17"/>
  <c r="AE218" i="17"/>
  <c r="AE226" i="17"/>
  <c r="AC199" i="17"/>
  <c r="AE229" i="17"/>
  <c r="AC10" i="17"/>
  <c r="AB14" i="17"/>
  <c r="AC366" i="17"/>
  <c r="AD224" i="17"/>
  <c r="AD388" i="17"/>
  <c r="AE228" i="17"/>
  <c r="AB227" i="17"/>
  <c r="AE220" i="17"/>
  <c r="AD204" i="17"/>
  <c r="AE10" i="17"/>
  <c r="AD223" i="17"/>
  <c r="AB10" i="17"/>
  <c r="AB228" i="17"/>
  <c r="AD203" i="17"/>
  <c r="AD8" i="17"/>
  <c r="AB11" i="17"/>
  <c r="AC230" i="17"/>
  <c r="AC219" i="17"/>
  <c r="AD226" i="17"/>
  <c r="AB200" i="17"/>
  <c r="AB219" i="17"/>
  <c r="AB229" i="17"/>
  <c r="AB221" i="17"/>
  <c r="AE224" i="17"/>
  <c r="AC13" i="17"/>
  <c r="AB6" i="17"/>
  <c r="AD9" i="17"/>
  <c r="AE365" i="17"/>
  <c r="AD364" i="17"/>
  <c r="AD222" i="17"/>
  <c r="AB226" i="17"/>
  <c r="AE222" i="17"/>
  <c r="AD199" i="17"/>
  <c r="AE200" i="17"/>
  <c r="AD12" i="17"/>
  <c r="AB203" i="17"/>
  <c r="AE15" i="17"/>
  <c r="AD221" i="17"/>
  <c r="AD227" i="17"/>
  <c r="AE12" i="17"/>
  <c r="AC6" i="17"/>
  <c r="AB364" i="17"/>
  <c r="AB224" i="17"/>
  <c r="AC218" i="17"/>
  <c r="AE219" i="17"/>
  <c r="AC12" i="17"/>
  <c r="AE11" i="17"/>
  <c r="AD200" i="17"/>
  <c r="AC14" i="17"/>
  <c r="AC227" i="17"/>
  <c r="AE221" i="17"/>
  <c r="AC15" i="17"/>
  <c r="AC388" i="17"/>
  <c r="AD365" i="17"/>
  <c r="AE227" i="17"/>
  <c r="AB9" i="17"/>
  <c r="AE225" i="17"/>
  <c r="AC229" i="17"/>
  <c r="AE7" i="17"/>
  <c r="AB13" i="17"/>
  <c r="AD6" i="17"/>
  <c r="AB365" i="17"/>
  <c r="AB12" i="17"/>
  <c r="AF15" i="17" l="1"/>
  <c r="V15" i="17" s="1"/>
  <c r="R15" i="17" s="1"/>
  <c r="AF13" i="17"/>
  <c r="V13" i="17" s="1"/>
  <c r="R13" i="17" s="1"/>
  <c r="AF228" i="17"/>
  <c r="AF8" i="17"/>
  <c r="AF204" i="17"/>
  <c r="AF202" i="17"/>
  <c r="AF366" i="17"/>
  <c r="AF218" i="17"/>
  <c r="AF388" i="17"/>
  <c r="AF224" i="17"/>
  <c r="AF230" i="17"/>
  <c r="AF227" i="17"/>
  <c r="AF221" i="17"/>
  <c r="AF12" i="17"/>
  <c r="AF199" i="17"/>
  <c r="AF220" i="17"/>
  <c r="AF229" i="17"/>
  <c r="AF364" i="17"/>
  <c r="AF200" i="17"/>
  <c r="AF203" i="17"/>
  <c r="AF365" i="17"/>
  <c r="AF217" i="17"/>
  <c r="AF223" i="17"/>
  <c r="AF9" i="17"/>
  <c r="AF219" i="17"/>
  <c r="AF7" i="17"/>
  <c r="AF6" i="17"/>
  <c r="AF226" i="17"/>
  <c r="AF222" i="17"/>
  <c r="AF10" i="17"/>
  <c r="V10" i="17" s="1"/>
  <c r="R10" i="17" s="1"/>
  <c r="AF11" i="17"/>
  <c r="V11" i="17" s="1"/>
  <c r="R11" i="17" s="1"/>
  <c r="AF14" i="17"/>
  <c r="AF225" i="17"/>
  <c r="AF88" i="17" l="1"/>
  <c r="AB93" i="17"/>
  <c r="AA93" i="17"/>
  <c r="AD93" i="17"/>
  <c r="AE93" i="17"/>
  <c r="AD110" i="17"/>
  <c r="AE110" i="17"/>
  <c r="AA110" i="17"/>
  <c r="AB110" i="17"/>
  <c r="AB116" i="17"/>
  <c r="AE116" i="17"/>
  <c r="AA116" i="17"/>
  <c r="AD116" i="17"/>
  <c r="AB100" i="17"/>
  <c r="AE100" i="17"/>
  <c r="AA100" i="17"/>
  <c r="AD100" i="17"/>
  <c r="AD119" i="17"/>
  <c r="AE119" i="17"/>
  <c r="AB119" i="17"/>
  <c r="AA119" i="17"/>
  <c r="AA113" i="17"/>
  <c r="AB113" i="17"/>
  <c r="AD113" i="17"/>
  <c r="AE113" i="17"/>
  <c r="R101" i="17"/>
  <c r="AA98" i="17"/>
  <c r="AD98" i="17"/>
  <c r="AE98" i="17"/>
  <c r="AB98" i="17"/>
  <c r="AB102" i="17"/>
  <c r="AA102" i="17"/>
  <c r="AD102" i="17"/>
  <c r="AE102" i="17"/>
  <c r="AD114" i="17"/>
  <c r="AB114" i="17"/>
  <c r="AA114" i="17"/>
  <c r="AE114" i="17"/>
  <c r="AF97" i="17"/>
  <c r="AE111" i="17"/>
  <c r="AA111" i="17"/>
  <c r="AD111" i="17"/>
  <c r="AB111" i="17"/>
  <c r="AA106" i="17"/>
  <c r="AE106" i="17"/>
  <c r="AB106" i="17"/>
  <c r="AD106" i="17"/>
  <c r="AA109" i="17"/>
  <c r="AE109" i="17"/>
  <c r="AD109" i="17"/>
  <c r="AB109" i="17"/>
  <c r="AA108" i="17"/>
  <c r="AB108" i="17"/>
  <c r="AD108" i="17"/>
  <c r="AE108" i="17"/>
  <c r="S114" i="17"/>
  <c r="AF96" i="17"/>
  <c r="AB99" i="17"/>
  <c r="AA99" i="17"/>
  <c r="AE99" i="17"/>
  <c r="AD99" i="17"/>
  <c r="AE105" i="17"/>
  <c r="AB105" i="17"/>
  <c r="AA105" i="17"/>
  <c r="AD105" i="17"/>
  <c r="AF101" i="17"/>
  <c r="S97" i="17"/>
  <c r="R103" i="17"/>
  <c r="AD104" i="17"/>
  <c r="AB104" i="17"/>
  <c r="AE104" i="17"/>
  <c r="AA104" i="17"/>
  <c r="S88" i="17"/>
  <c r="AE88" i="17"/>
  <c r="AB88" i="17"/>
  <c r="AD88" i="17"/>
  <c r="AC88" i="17"/>
  <c r="V88" i="17"/>
  <c r="AA88" i="17"/>
  <c r="AB117" i="17"/>
  <c r="AE117" i="17"/>
  <c r="AA117" i="17"/>
  <c r="AD117" i="17"/>
  <c r="AA118" i="17"/>
  <c r="AD118" i="17"/>
  <c r="AE118" i="17"/>
  <c r="AB118" i="17"/>
  <c r="AA95" i="17"/>
  <c r="AD95" i="17"/>
  <c r="AE95" i="17"/>
  <c r="AB95" i="17"/>
  <c r="R93" i="17"/>
  <c r="R114" i="17"/>
  <c r="V106" i="17"/>
  <c r="AC106" i="17"/>
  <c r="AF106" i="17"/>
  <c r="AB90" i="17"/>
  <c r="AE90" i="17"/>
  <c r="AA90" i="17"/>
  <c r="AD90" i="17"/>
  <c r="V108" i="17"/>
  <c r="AC108" i="17"/>
  <c r="AF108" i="17"/>
  <c r="S105" i="17"/>
  <c r="R102" i="17"/>
  <c r="V105" i="17"/>
  <c r="AC105" i="17"/>
  <c r="AF105" i="17"/>
  <c r="AB89" i="17"/>
  <c r="AD89" i="17"/>
  <c r="AA89" i="17"/>
  <c r="AE89" i="17"/>
  <c r="S89" i="17"/>
  <c r="S99" i="17"/>
  <c r="R116" i="17"/>
  <c r="AA97" i="17"/>
  <c r="AC97" i="17"/>
  <c r="AE97" i="17"/>
  <c r="AD97" i="17"/>
  <c r="AB97" i="17"/>
  <c r="V97" i="17"/>
  <c r="R104" i="17"/>
  <c r="S116" i="17"/>
  <c r="AB107" i="17"/>
  <c r="AA107" i="17"/>
  <c r="AE107" i="17"/>
  <c r="AD107" i="17"/>
  <c r="V119" i="17"/>
  <c r="AC119" i="17"/>
  <c r="AF119" i="17"/>
  <c r="V99" i="17"/>
  <c r="AC99" i="17"/>
  <c r="AF99" i="17"/>
  <c r="V116" i="17"/>
  <c r="AC116" i="17"/>
  <c r="AF116" i="17"/>
  <c r="S98" i="17"/>
  <c r="AB120" i="17"/>
  <c r="AE120" i="17"/>
  <c r="AD120" i="17"/>
  <c r="AA120" i="17"/>
  <c r="R120" i="17"/>
  <c r="V89" i="17"/>
  <c r="AC89" i="17"/>
  <c r="AF89" i="17"/>
  <c r="V120" i="17"/>
  <c r="AC120" i="17"/>
  <c r="AF120" i="17"/>
  <c r="S93" i="17"/>
  <c r="R91" i="17"/>
  <c r="AB96" i="17"/>
  <c r="AC96" i="17"/>
  <c r="AD96" i="17"/>
  <c r="AE96" i="17"/>
  <c r="AA96" i="17"/>
  <c r="V96" i="17"/>
  <c r="V117" i="17"/>
  <c r="AC117" i="17"/>
  <c r="AF117" i="17"/>
  <c r="AF103" i="17"/>
  <c r="R99" i="17"/>
  <c r="R111" i="17"/>
  <c r="S109" i="17"/>
  <c r="S110" i="17"/>
  <c r="S91" i="17"/>
  <c r="R118" i="17"/>
  <c r="R108" i="17"/>
  <c r="AA94" i="17"/>
  <c r="AE94" i="17"/>
  <c r="AD94" i="17"/>
  <c r="AB94" i="17"/>
  <c r="S102" i="17"/>
  <c r="S103" i="17"/>
  <c r="AA91" i="17"/>
  <c r="AD91" i="17"/>
  <c r="AB91" i="17"/>
  <c r="AE91" i="17"/>
  <c r="R92" i="17"/>
  <c r="AD101" i="17"/>
  <c r="AE101" i="17"/>
  <c r="AA101" i="17"/>
  <c r="AB101" i="17"/>
  <c r="V101" i="17"/>
  <c r="AC101" i="17"/>
  <c r="S107" i="17"/>
  <c r="AA112" i="17"/>
  <c r="AD112" i="17"/>
  <c r="AE112" i="17"/>
  <c r="AB112" i="17"/>
  <c r="V118" i="17"/>
  <c r="AC118" i="17"/>
  <c r="AF118" i="17"/>
  <c r="V95" i="17"/>
  <c r="AC95" i="17"/>
  <c r="AF95" i="17"/>
  <c r="V98" i="17"/>
  <c r="AC98" i="17"/>
  <c r="AF98" i="17"/>
  <c r="R88" i="17"/>
  <c r="V90" i="17"/>
  <c r="AC90" i="17"/>
  <c r="AF90" i="17"/>
  <c r="S90" i="17"/>
  <c r="R115" i="17"/>
  <c r="S117" i="17"/>
  <c r="AE103" i="17"/>
  <c r="AC103" i="17"/>
  <c r="AA103" i="17"/>
  <c r="AD103" i="17"/>
  <c r="V103" i="17"/>
  <c r="AB103" i="17"/>
  <c r="AA115" i="17"/>
  <c r="AE115" i="17"/>
  <c r="AD115" i="17"/>
  <c r="AB115" i="17"/>
  <c r="S96" i="17"/>
  <c r="R98" i="17"/>
  <c r="S113" i="17"/>
  <c r="S94" i="17"/>
  <c r="R90" i="17"/>
  <c r="S106" i="17"/>
  <c r="V113" i="17"/>
  <c r="AC113" i="17"/>
  <c r="AF113" i="17"/>
  <c r="AB92" i="17"/>
  <c r="AD92" i="17"/>
  <c r="AA92" i="17"/>
  <c r="AE92" i="17"/>
  <c r="R110" i="17"/>
  <c r="R117" i="17"/>
  <c r="S92" i="17"/>
  <c r="R113" i="17"/>
  <c r="S119" i="17"/>
  <c r="V114" i="17"/>
  <c r="AC114" i="17"/>
  <c r="AF114" i="17"/>
  <c r="V111" i="17"/>
  <c r="AC111" i="17"/>
  <c r="AF111" i="17"/>
  <c r="R107" i="17"/>
  <c r="R94" i="17"/>
  <c r="R97" i="17"/>
  <c r="R100" i="17"/>
  <c r="S120" i="17"/>
  <c r="V109" i="17"/>
  <c r="AC109" i="17"/>
  <c r="AF109" i="17"/>
  <c r="R119" i="17"/>
  <c r="V94" i="17"/>
  <c r="AC94" i="17"/>
  <c r="AF94" i="17"/>
  <c r="S112" i="17"/>
  <c r="S95" i="17"/>
  <c r="V100" i="17"/>
  <c r="AC100" i="17"/>
  <c r="AF100" i="17"/>
  <c r="S115" i="17"/>
  <c r="V110" i="17"/>
  <c r="AC110" i="17"/>
  <c r="AF110" i="17"/>
  <c r="V92" i="17"/>
  <c r="AC92" i="17"/>
  <c r="AF92" i="17"/>
  <c r="R106" i="17"/>
  <c r="S108" i="17"/>
  <c r="R109" i="17"/>
  <c r="V104" i="17"/>
  <c r="AC104" i="17"/>
  <c r="AF104" i="17"/>
  <c r="R112" i="17"/>
  <c r="V115" i="17"/>
  <c r="AC115" i="17"/>
  <c r="AF115" i="17"/>
  <c r="R96" i="17"/>
  <c r="S118" i="17"/>
  <c r="S101" i="17"/>
  <c r="V112" i="17"/>
  <c r="AC112" i="17"/>
  <c r="AF112" i="17"/>
  <c r="V93" i="17"/>
  <c r="AC93" i="17"/>
  <c r="AF93" i="17"/>
  <c r="R105" i="17"/>
  <c r="S104" i="17"/>
  <c r="R95" i="17"/>
  <c r="S111" i="17"/>
  <c r="V107" i="17"/>
  <c r="AC107" i="17"/>
  <c r="AF107" i="17"/>
  <c r="V91" i="17"/>
  <c r="AC91" i="17"/>
  <c r="AF91" i="17"/>
  <c r="V102" i="17"/>
  <c r="AC102" i="17"/>
  <c r="AF102" i="17"/>
  <c r="R89" i="17"/>
  <c r="S100" i="17"/>
</calcChain>
</file>

<file path=xl/sharedStrings.xml><?xml version="1.0" encoding="utf-8"?>
<sst xmlns="http://schemas.openxmlformats.org/spreadsheetml/2006/main" count="7722" uniqueCount="3247">
  <si>
    <t>직장가입자</t>
  </si>
  <si>
    <t>학생 정보</t>
    <phoneticPr fontId="0" type="Hiragana"/>
  </si>
  <si>
    <t>계좌정보</t>
    <phoneticPr fontId="0" type="Hiragana"/>
  </si>
  <si>
    <t>평점</t>
    <phoneticPr fontId="0" type="Hiragana"/>
  </si>
  <si>
    <t>특이사항</t>
    <phoneticPr fontId="0" type="Hiragana"/>
  </si>
  <si>
    <t>장학금
수혜가능액</t>
    <phoneticPr fontId="0" type="Hiragana"/>
  </si>
  <si>
    <t>이중지원방지시스템(한국장학재단)</t>
    <phoneticPr fontId="0" type="Hiragana"/>
  </si>
  <si>
    <t>비고(기타 참고사항)</t>
    <phoneticPr fontId="0" type="Hiragana"/>
  </si>
  <si>
    <t>성명</t>
    <phoneticPr fontId="0" type="Hiragana"/>
  </si>
  <si>
    <t>생년월일</t>
    <phoneticPr fontId="0" type="Hiragana"/>
  </si>
  <si>
    <t>성별</t>
    <phoneticPr fontId="0" type="Hiragana"/>
  </si>
  <si>
    <t>주소
(전남+시·군+읍·면+도로명건물번호, 동·층·호)</t>
    <phoneticPr fontId="0" type="Hiragana"/>
  </si>
  <si>
    <t>학과/학부</t>
    <phoneticPr fontId="0" type="Hiragana"/>
  </si>
  <si>
    <t>학년</t>
    <phoneticPr fontId="0" type="Hiragana"/>
  </si>
  <si>
    <t>본인</t>
    <phoneticPr fontId="0" type="Hiragana"/>
  </si>
  <si>
    <t>보호자</t>
    <phoneticPr fontId="0" type="Hiragana"/>
  </si>
  <si>
    <t>은행명</t>
    <phoneticPr fontId="0" type="Hiragana"/>
  </si>
  <si>
    <t>계좌번호</t>
    <phoneticPr fontId="0" type="Hiragana"/>
  </si>
  <si>
    <t>예금주</t>
    <phoneticPr fontId="0" type="Hiragana"/>
  </si>
  <si>
    <t>성적 평가</t>
    <phoneticPr fontId="0" type="Hiragana"/>
  </si>
  <si>
    <t>한국장학재단
고객번호</t>
    <phoneticPr fontId="0" type="Hiragana"/>
  </si>
  <si>
    <t>등록금</t>
    <phoneticPr fontId="0" type="Hiragana"/>
  </si>
  <si>
    <t>장학금</t>
    <phoneticPr fontId="0" type="Hiragana"/>
  </si>
  <si>
    <t>선감면</t>
    <phoneticPr fontId="0" type="Hiragana"/>
  </si>
  <si>
    <t>환산점수</t>
    <phoneticPr fontId="0" type="Hiragana"/>
  </si>
  <si>
    <t>성적</t>
    <phoneticPr fontId="0" type="Hiragana"/>
  </si>
  <si>
    <t>만점</t>
    <phoneticPr fontId="0" type="Hiragana"/>
  </si>
  <si>
    <t>합산보헙료</t>
    <phoneticPr fontId="0" type="Hiragana"/>
  </si>
  <si>
    <t>가입구분</t>
    <phoneticPr fontId="0" type="Hiragana"/>
  </si>
  <si>
    <t>가구원수</t>
    <phoneticPr fontId="0" type="Hiragana"/>
  </si>
  <si>
    <t>희망나래</t>
  </si>
  <si>
    <t>한울타리</t>
  </si>
  <si>
    <t>남</t>
  </si>
  <si>
    <t>생계급여</t>
  </si>
  <si>
    <t>위치</t>
    <phoneticPr fontId="0" type="Hiragana"/>
  </si>
  <si>
    <t>최대값</t>
    <phoneticPr fontId="0" type="Hiragana"/>
  </si>
  <si>
    <t>소득 평가</t>
    <phoneticPr fontId="0" type="Hiragana"/>
  </si>
  <si>
    <t>건강보험료 산정구간</t>
    <phoneticPr fontId="0" type="Hiragana"/>
  </si>
  <si>
    <t>건강보험료 가입구분</t>
    <phoneticPr fontId="0" type="Hiragana"/>
  </si>
  <si>
    <t>환산 중위소득</t>
    <phoneticPr fontId="0" type="Hiragana"/>
  </si>
  <si>
    <t>중위소득 산정</t>
    <phoneticPr fontId="0" type="Hiragana"/>
  </si>
  <si>
    <t>기초생활수급자</t>
  </si>
  <si>
    <t>지역가입자</t>
  </si>
  <si>
    <t>목포시</t>
    <phoneticPr fontId="0" type="Hiragana"/>
  </si>
  <si>
    <t>진아린</t>
    <phoneticPr fontId="0" type="Hiragana"/>
  </si>
  <si>
    <t>부민지</t>
    <phoneticPr fontId="0" type="Hiragana"/>
  </si>
  <si>
    <t>김건령</t>
    <phoneticPr fontId="0" type="Hiragana"/>
  </si>
  <si>
    <t>오정미</t>
    <phoneticPr fontId="0" type="Hiragana"/>
  </si>
  <si>
    <t>정휘찬</t>
    <phoneticPr fontId="0" type="Hiragana"/>
  </si>
  <si>
    <t>이성광</t>
    <phoneticPr fontId="0" type="Hiragana"/>
  </si>
  <si>
    <t>이정윤</t>
    <phoneticPr fontId="0" type="Hiragana"/>
  </si>
  <si>
    <t>이현승</t>
    <phoneticPr fontId="0" type="Hiragana"/>
  </si>
  <si>
    <t>김민지</t>
    <phoneticPr fontId="0" type="Hiragana"/>
  </si>
  <si>
    <t>김성훈</t>
    <phoneticPr fontId="0" type="Hiragana"/>
  </si>
  <si>
    <t>여</t>
    <phoneticPr fontId="0" type="Hiragana"/>
  </si>
  <si>
    <t>남</t>
    <phoneticPr fontId="0" type="Hiragana"/>
  </si>
  <si>
    <t>청호중학교</t>
    <phoneticPr fontId="0" type="Hiragana"/>
  </si>
  <si>
    <t>삼계고등학교</t>
    <phoneticPr fontId="0" type="Hiragana"/>
  </si>
  <si>
    <t>완도수산고등학교</t>
    <phoneticPr fontId="0" type="Hiragana"/>
  </si>
  <si>
    <t>목포과학대학교</t>
    <phoneticPr fontId="0" type="Hiragana"/>
  </si>
  <si>
    <t>한양대학교</t>
    <phoneticPr fontId="0" type="Hiragana"/>
  </si>
  <si>
    <t>국민대학교</t>
    <phoneticPr fontId="0" type="Hiragana"/>
  </si>
  <si>
    <t>성균관대학교</t>
    <phoneticPr fontId="0" type="Hiragana"/>
  </si>
  <si>
    <t>전남보건고등학교</t>
    <phoneticPr fontId="0" type="Hiragana"/>
  </si>
  <si>
    <t>홍일중학교</t>
    <phoneticPr fontId="0" type="Hiragana"/>
  </si>
  <si>
    <t>전남 목포시 용해지구로88번길 24, 401동 305호</t>
    <phoneticPr fontId="0" type="Hiragana"/>
  </si>
  <si>
    <t>-</t>
    <phoneticPr fontId="0" type="Hiragana"/>
  </si>
  <si>
    <t>010-7196-1464</t>
    <phoneticPr fontId="0" type="Hiragana"/>
  </si>
  <si>
    <t>010-7196-0005</t>
    <phoneticPr fontId="0" type="Hiragana"/>
  </si>
  <si>
    <t>농협</t>
    <phoneticPr fontId="0" type="Hiragana"/>
  </si>
  <si>
    <t>356-1232-3147-73</t>
    <phoneticPr fontId="0" type="Hiragana"/>
  </si>
  <si>
    <t>진아린</t>
    <phoneticPr fontId="0" type="Hiragana"/>
  </si>
  <si>
    <t>수급자종류</t>
    <phoneticPr fontId="0" type="Hiragana"/>
  </si>
  <si>
    <t>최소값</t>
    <phoneticPr fontId="0" type="Hiragana"/>
  </si>
  <si>
    <t>최소값</t>
    <phoneticPr fontId="0" type="Hiragana"/>
  </si>
  <si>
    <t>전남 목포시 삼향천로 35, 101동 601호</t>
    <phoneticPr fontId="0" type="Hiragana"/>
  </si>
  <si>
    <t>주거급여</t>
  </si>
  <si>
    <t>부사관학과</t>
    <phoneticPr fontId="0" type="Hiragana"/>
  </si>
  <si>
    <t>010-5632-0814</t>
    <phoneticPr fontId="0" type="Hiragana"/>
  </si>
  <si>
    <t>010-5621-0814</t>
    <phoneticPr fontId="0" type="Hiragana"/>
  </si>
  <si>
    <t>356-1207-4987-23</t>
    <phoneticPr fontId="0" type="Hiragana"/>
  </si>
  <si>
    <t>부민지</t>
    <phoneticPr fontId="0" type="Hiragana"/>
  </si>
  <si>
    <t>전남 목포시 삼각로43번길 22, 301호</t>
    <phoneticPr fontId="0" type="Hiragana"/>
  </si>
  <si>
    <t>어선운항관리과</t>
    <phoneticPr fontId="0" type="Hiragana"/>
  </si>
  <si>
    <t>010-6647-2132</t>
    <phoneticPr fontId="0" type="Hiragana"/>
  </si>
  <si>
    <t>010-8881-2132</t>
    <phoneticPr fontId="0" type="Hiragana"/>
  </si>
  <si>
    <t>356-1402-1819-83</t>
    <phoneticPr fontId="0" type="Hiragana"/>
  </si>
  <si>
    <t>김건령</t>
    <phoneticPr fontId="0" type="Hiragana"/>
  </si>
  <si>
    <t>전남 목포시 교육로 107, 902호</t>
    <phoneticPr fontId="0" type="Hiragana"/>
  </si>
  <si>
    <t>휴먼융합복지과</t>
    <phoneticPr fontId="0" type="Hiragana"/>
  </si>
  <si>
    <t>010-4919-1231</t>
    <phoneticPr fontId="0" type="Hiragana"/>
  </si>
  <si>
    <t>우체국</t>
    <phoneticPr fontId="0" type="Hiragana"/>
  </si>
  <si>
    <t>503904-02-117843</t>
    <phoneticPr fontId="0" type="Hiragana"/>
  </si>
  <si>
    <t>오정미</t>
    <phoneticPr fontId="0" type="Hiragana"/>
  </si>
  <si>
    <t>전남 목포시 죽교천로136번길 5</t>
    <phoneticPr fontId="0" type="Hiragana"/>
  </si>
  <si>
    <t>전자공학부</t>
    <phoneticPr fontId="0" type="Hiragana"/>
  </si>
  <si>
    <t>010-7697-9955</t>
    <phoneticPr fontId="0" type="Hiragana"/>
  </si>
  <si>
    <t>010-7442-1671</t>
    <phoneticPr fontId="0" type="Hiragana"/>
  </si>
  <si>
    <t>500421-02-201104</t>
    <phoneticPr fontId="0" type="Hiragana"/>
  </si>
  <si>
    <t>정휘찬</t>
    <phoneticPr fontId="0" type="Hiragana"/>
  </si>
  <si>
    <t>전남 목포시 죽산로16번길 3-1,302호</t>
    <phoneticPr fontId="0" type="Hiragana"/>
  </si>
  <si>
    <t>010-5899-8063</t>
    <phoneticPr fontId="0" type="Hiragana"/>
  </si>
  <si>
    <t>010-5299-8063</t>
    <phoneticPr fontId="0" type="Hiragana"/>
  </si>
  <si>
    <t>653016-56-104139</t>
    <phoneticPr fontId="0" type="Hiragana"/>
  </si>
  <si>
    <t>이성광</t>
    <phoneticPr fontId="0" type="Hiragana"/>
  </si>
  <si>
    <t>전남 목포시 청호로 201, 105동 203호</t>
    <phoneticPr fontId="0" type="Hiragana"/>
  </si>
  <si>
    <t>신소재공학과</t>
    <phoneticPr fontId="0" type="Hiragana"/>
  </si>
  <si>
    <t>010-8126-1224</t>
    <phoneticPr fontId="0" type="Hiragana"/>
  </si>
  <si>
    <t>352-4414-3712-03</t>
    <phoneticPr fontId="0" type="Hiragana"/>
  </si>
  <si>
    <t>이정윤</t>
    <phoneticPr fontId="0" type="Hiragana"/>
  </si>
  <si>
    <t>010-4414-3712</t>
    <phoneticPr fontId="0" type="Hiragana"/>
  </si>
  <si>
    <t>농협</t>
    <phoneticPr fontId="0" type="Hiragana"/>
  </si>
  <si>
    <t>전남 목포시 삼학로 376-1, 5동 202호</t>
    <phoneticPr fontId="0" type="Hiragana"/>
  </si>
  <si>
    <t>전자전기공학부</t>
    <phoneticPr fontId="0" type="Hiragana"/>
  </si>
  <si>
    <t>349-0583-0728-91</t>
    <phoneticPr fontId="0" type="Hiragana"/>
  </si>
  <si>
    <t>이현승</t>
    <phoneticPr fontId="0" type="Hiragana"/>
  </si>
  <si>
    <t>010-4521-5981</t>
    <phoneticPr fontId="0" type="Hiragana"/>
  </si>
  <si>
    <t>010-2667-5981</t>
    <phoneticPr fontId="0" type="Hiragana"/>
  </si>
  <si>
    <t>전남 목포시 보리마당로52번길 18</t>
    <phoneticPr fontId="0" type="Hiragana"/>
  </si>
  <si>
    <t>356-1461-2985-83</t>
    <phoneticPr fontId="0" type="Hiragana"/>
  </si>
  <si>
    <t>김민지</t>
    <phoneticPr fontId="0" type="Hiragana"/>
  </si>
  <si>
    <t>전남 목포시 양을로141번길 6</t>
    <phoneticPr fontId="0" type="Hiragana"/>
  </si>
  <si>
    <t>010-8563-3967</t>
    <phoneticPr fontId="0" type="Hiragana"/>
  </si>
  <si>
    <t>010-5861-3967</t>
    <phoneticPr fontId="0" type="Hiragana"/>
  </si>
  <si>
    <t>010-7487-4739</t>
    <phoneticPr fontId="0" type="Hiragana"/>
  </si>
  <si>
    <t>061-281-2255</t>
    <phoneticPr fontId="0" type="Hiragana"/>
  </si>
  <si>
    <t>352-0589-1272-53</t>
    <phoneticPr fontId="0" type="Hiragana"/>
  </si>
  <si>
    <t>김성훈</t>
    <phoneticPr fontId="0" type="Hiragana"/>
  </si>
  <si>
    <t>보장시설</t>
  </si>
  <si>
    <t>보건간호과</t>
    <phoneticPr fontId="0" type="Hiragana"/>
  </si>
  <si>
    <t>0166871964</t>
    <phoneticPr fontId="0" type="Hiragana"/>
  </si>
  <si>
    <t>0144045594</t>
    <phoneticPr fontId="0" type="Hiragana"/>
  </si>
  <si>
    <t>0174579732</t>
    <phoneticPr fontId="0" type="Hiragana"/>
  </si>
  <si>
    <t>0169711243</t>
    <phoneticPr fontId="0" type="Hiragana"/>
  </si>
  <si>
    <t>여수시</t>
  </si>
  <si>
    <t>강수아</t>
  </si>
  <si>
    <t>여</t>
  </si>
  <si>
    <t>전남 여수시 좌수영로 435, 9동 104호(둔덕주공아파트)</t>
  </si>
  <si>
    <t>화양중학교</t>
  </si>
  <si>
    <t>010-7683-2115</t>
  </si>
  <si>
    <t>010-4936-6923</t>
  </si>
  <si>
    <t>농협</t>
  </si>
  <si>
    <t>384-1113-2107-23</t>
  </si>
  <si>
    <t xml:space="preserve"> - </t>
  </si>
  <si>
    <t>우경민</t>
  </si>
  <si>
    <t>전남 여수시 신월로 655, 109동 1003호(국동, 서희스타힐스A)</t>
  </si>
  <si>
    <t>여수구봉중학교</t>
  </si>
  <si>
    <t>010-8855-6483</t>
  </si>
  <si>
    <t>010-5674-0472</t>
  </si>
  <si>
    <t>352-1374-8076-43</t>
  </si>
  <si>
    <t>이현강</t>
  </si>
  <si>
    <t>전남 여수시 선원7길 56, 106동 202호</t>
  </si>
  <si>
    <t>여선중학교</t>
  </si>
  <si>
    <t>010-9302-6445</t>
  </si>
  <si>
    <t>010-7191-7899</t>
  </si>
  <si>
    <t>302-1330-0726-51</t>
  </si>
  <si>
    <t>하승준</t>
  </si>
  <si>
    <t>전남 여수시 율촌면 도성길 76-21</t>
  </si>
  <si>
    <t>순천전자고등학교</t>
  </si>
  <si>
    <t>해킹보안과</t>
  </si>
  <si>
    <t>010-5069-7824</t>
  </si>
  <si>
    <t>010-7683-7880</t>
  </si>
  <si>
    <t>356-0028-7529-43</t>
  </si>
  <si>
    <t>정예진</t>
  </si>
  <si>
    <t>전남 여수시 덕충6길 64(덕충동)</t>
  </si>
  <si>
    <t>여수여자고등학교</t>
  </si>
  <si>
    <t>010-4992-1855</t>
  </si>
  <si>
    <t>010-5600-1855</t>
  </si>
  <si>
    <t>351-1125-7298-63</t>
  </si>
  <si>
    <t>공여진</t>
  </si>
  <si>
    <t>전남 여수시 웅천남8로 23, 208동 804호</t>
  </si>
  <si>
    <t>부영여자고등학교</t>
  </si>
  <si>
    <t>010-8108-0175</t>
  </si>
  <si>
    <t>010-5525-0175</t>
  </si>
  <si>
    <t>351-1028-3587-53</t>
  </si>
  <si>
    <t>전서영</t>
  </si>
  <si>
    <t>중앙여자고등학교</t>
  </si>
  <si>
    <t>010-5546-3612</t>
  </si>
  <si>
    <t>010-3360-3612</t>
  </si>
  <si>
    <t>302-1329-3672-61</t>
  </si>
  <si>
    <t>차상위계층</t>
  </si>
  <si>
    <t>최서인</t>
  </si>
  <si>
    <t>전남 여수시 봉강로 32</t>
  </si>
  <si>
    <t>서울대학교</t>
  </si>
  <si>
    <t>산림환경학과/산림과학부</t>
  </si>
  <si>
    <t>010-9236-4532</t>
  </si>
  <si>
    <t>010-2783-1877</t>
  </si>
  <si>
    <t>하나</t>
  </si>
  <si>
    <t>720-910308-53807</t>
  </si>
  <si>
    <t>학업장려금 이중수혜가능</t>
  </si>
  <si>
    <t>김보미</t>
  </si>
  <si>
    <t>전남 여수시 무선2길 39, 102동 804호</t>
  </si>
  <si>
    <t>순천대학교</t>
  </si>
  <si>
    <t>간호학과</t>
  </si>
  <si>
    <t>010-9445-1022</t>
  </si>
  <si>
    <t>010-4633-5397</t>
  </si>
  <si>
    <t>우체국</t>
  </si>
  <si>
    <t>503953-02-139051</t>
  </si>
  <si>
    <t>전유진</t>
  </si>
  <si>
    <t>전남 여수시 덕충안길 5, 6동 502호(덕충동, 주공아파트)</t>
  </si>
  <si>
    <t>한국예술종합학교</t>
  </si>
  <si>
    <t>연희과/전통예술원</t>
  </si>
  <si>
    <t>010-5590-2362</t>
  </si>
  <si>
    <t>010-8980-1537</t>
  </si>
  <si>
    <t>신한은행</t>
  </si>
  <si>
    <t>110-473-014729</t>
  </si>
  <si>
    <t>배미라</t>
  </si>
  <si>
    <t>전남 여수시 여문2로 11, 107동 114호</t>
  </si>
  <si>
    <t>조선대학교</t>
  </si>
  <si>
    <t>경영학과</t>
  </si>
  <si>
    <t>010-6436-4506</t>
  </si>
  <si>
    <t>010-3783-5299</t>
  </si>
  <si>
    <t>카카오뱅크</t>
  </si>
  <si>
    <t>3333-13-8090924</t>
  </si>
  <si>
    <t>전남 여수시 신기북7길 37</t>
  </si>
  <si>
    <t>동신대학교</t>
  </si>
  <si>
    <t>010-3804-8060</t>
  </si>
  <si>
    <t>010-4159-7004</t>
  </si>
  <si>
    <t>352-1219-2207-13</t>
  </si>
  <si>
    <t>최양선</t>
  </si>
  <si>
    <t>전남 여수시 쌍봉로 177, 102동 502호(신기동, 주공아파트)</t>
  </si>
  <si>
    <t>호남신학대학교</t>
  </si>
  <si>
    <t>음악학과</t>
  </si>
  <si>
    <t>010-2486-5659</t>
  </si>
  <si>
    <t>010-3877-5624</t>
  </si>
  <si>
    <t>우리은행</t>
  </si>
  <si>
    <t>1002-451-190812</t>
  </si>
  <si>
    <t>정세원</t>
  </si>
  <si>
    <t>전남 여수시 대치1길 57</t>
  </si>
  <si>
    <t>광주여자대학교</t>
  </si>
  <si>
    <t>010-4651-9873</t>
  </si>
  <si>
    <t>010-4651-0722</t>
  </si>
  <si>
    <t>501040-52-100255</t>
  </si>
  <si>
    <t>김성훈</t>
  </si>
  <si>
    <t>전남 여수시 봉계대곡길 50, 105동 1501호</t>
  </si>
  <si>
    <t>계명대학교</t>
  </si>
  <si>
    <t>컴퓨터공학과/컴퓨터공학부</t>
  </si>
  <si>
    <t>010-4190-7374</t>
  </si>
  <si>
    <t>010-2021-7374</t>
  </si>
  <si>
    <t>기업은행</t>
  </si>
  <si>
    <t>특별지정</t>
  </si>
  <si>
    <t>해양에너지</t>
  </si>
  <si>
    <t>최현원</t>
  </si>
  <si>
    <t>전남 여수시 좌수영로 34</t>
  </si>
  <si>
    <t>전주대학교</t>
  </si>
  <si>
    <t>금융보험학과/경영학부</t>
  </si>
  <si>
    <t>010-3024-2785</t>
  </si>
  <si>
    <t>010-3385-2785</t>
  </si>
  <si>
    <t>351-0913-0047-23</t>
  </si>
  <si>
    <t>혼합가입자</t>
  </si>
  <si>
    <t>4명</t>
  </si>
  <si>
    <t>문호연</t>
  </si>
  <si>
    <t>전남 여수시 여문1로 90, 802동 509호</t>
  </si>
  <si>
    <t>화학생물공학부</t>
  </si>
  <si>
    <t>010-9817-8648</t>
  </si>
  <si>
    <t>010-3621-8647</t>
  </si>
  <si>
    <t>351-0958-8795-93</t>
  </si>
  <si>
    <t>율촌현대</t>
  </si>
  <si>
    <t>유가은</t>
  </si>
  <si>
    <t>전남 여수시 상암로 72, 205호</t>
  </si>
  <si>
    <t>여수충무고등학교</t>
  </si>
  <si>
    <t>010-2030-2374</t>
  </si>
  <si>
    <t>010-4028-3340</t>
  </si>
  <si>
    <t>351-0536-6181-53</t>
  </si>
  <si>
    <t>수급자 성적 70점이상</t>
  </si>
  <si>
    <t>김서윤</t>
  </si>
  <si>
    <t>전남 여수시 국동남5길 20-8, 2층(실거주지)</t>
  </si>
  <si>
    <t>진성여자고등학교</t>
  </si>
  <si>
    <t>사무행정과</t>
  </si>
  <si>
    <t>010-2232-8049</t>
  </si>
  <si>
    <t>010-5606-8058</t>
  </si>
  <si>
    <t>하나은행</t>
  </si>
  <si>
    <t>010-223280-49407</t>
  </si>
  <si>
    <t>이혼가정(모와 같이 거주-국동)</t>
  </si>
  <si>
    <t>박소연</t>
  </si>
  <si>
    <t>010-7634-0208</t>
  </si>
  <si>
    <t>010-5640-0859</t>
  </si>
  <si>
    <t>국민은행</t>
  </si>
  <si>
    <t>786501-01-542794</t>
  </si>
  <si>
    <t>2명</t>
  </si>
  <si>
    <t>서민희</t>
  </si>
  <si>
    <t>전남 여수시 용수1길 20-5</t>
  </si>
  <si>
    <t>여수정보과학고등학교</t>
  </si>
  <si>
    <t>금융정보과</t>
  </si>
  <si>
    <t>010-3375-5389</t>
  </si>
  <si>
    <t>351-1000-2803-33</t>
  </si>
  <si>
    <t>6명</t>
  </si>
  <si>
    <t>2020년 하반기 인재육성장학금 지원</t>
  </si>
  <si>
    <t>한종훈</t>
  </si>
  <si>
    <t>전남 여수시 돌산읍 강남동로 46-25, 201동 703호</t>
  </si>
  <si>
    <t>호남대학교</t>
  </si>
  <si>
    <t>외식조리학과</t>
  </si>
  <si>
    <t>010-4109-7864</t>
  </si>
  <si>
    <t>010-6534-0707</t>
  </si>
  <si>
    <t>3333-10-2750922</t>
  </si>
  <si>
    <t>대출상환대상자(222,000원)</t>
  </si>
  <si>
    <t>공성준</t>
  </si>
  <si>
    <t>전남 여수시 웅천남8로 23, 211동 1603호</t>
  </si>
  <si>
    <t>한국교원대학교</t>
  </si>
  <si>
    <t>기술교육과</t>
  </si>
  <si>
    <t>010-8615-9557</t>
  </si>
  <si>
    <t>010-6609-8557</t>
  </si>
  <si>
    <t>산업은행</t>
  </si>
  <si>
    <t>020-9200-0594-820</t>
  </si>
  <si>
    <t>아름드리</t>
  </si>
  <si>
    <t>특별격려</t>
  </si>
  <si>
    <t>박건희</t>
  </si>
  <si>
    <t>전남 여수시 소라면 죽림로 10, 108동 301호</t>
  </si>
  <si>
    <t>경남대학교</t>
  </si>
  <si>
    <t>전자공학과</t>
  </si>
  <si>
    <t>010-8626-1190</t>
  </si>
  <si>
    <t>010-7616-1182</t>
  </si>
  <si>
    <t>새마을금고</t>
  </si>
  <si>
    <t>9002-1953-7675-7</t>
  </si>
  <si>
    <t>긴급지원 가정의 대학생</t>
  </si>
  <si>
    <t>순천시</t>
  </si>
  <si>
    <t>최영은</t>
  </si>
  <si>
    <t>071002</t>
  </si>
  <si>
    <t>전남 순천시 서면 강청길 80, 204-201</t>
  </si>
  <si>
    <t>순천여자중학교</t>
  </si>
  <si>
    <t>010-5451-9764</t>
  </si>
  <si>
    <t>010-7142-3978</t>
  </si>
  <si>
    <t>356-1414-1926-83</t>
  </si>
  <si>
    <t>의료급여</t>
  </si>
  <si>
    <t>정설아</t>
  </si>
  <si>
    <t>070514</t>
  </si>
  <si>
    <t>전남 순천시 상인제길 138-15, 102-401</t>
  </si>
  <si>
    <t>순천남산중학교</t>
  </si>
  <si>
    <t>010-5697-9871</t>
  </si>
  <si>
    <t>010-3408-1122</t>
  </si>
  <si>
    <t>356-0658-8665-13</t>
  </si>
  <si>
    <t>박예찬</t>
  </si>
  <si>
    <t>080311</t>
  </si>
  <si>
    <t>전남 순천시 승주읍 서평내동1길 6</t>
  </si>
  <si>
    <t>순천승주중학교</t>
  </si>
  <si>
    <t>010-6888-2282</t>
  </si>
  <si>
    <t>우리</t>
  </si>
  <si>
    <t>1002-454-747511</t>
  </si>
  <si>
    <t>한가인</t>
  </si>
  <si>
    <t>061006</t>
  </si>
  <si>
    <t>전남 순천시 석현길 65, 503</t>
  </si>
  <si>
    <t>010-4032-3752</t>
  </si>
  <si>
    <t>302-1490-3066-81</t>
  </si>
  <si>
    <t>손민</t>
  </si>
  <si>
    <t>010521</t>
  </si>
  <si>
    <t>전남 순천시 연향2로 55, 102-1401</t>
  </si>
  <si>
    <t>울산과학기술원</t>
  </si>
  <si>
    <t>화학과</t>
  </si>
  <si>
    <t>010-9742-1330</t>
  </si>
  <si>
    <t>010-9256-1330</t>
  </si>
  <si>
    <t>국민</t>
  </si>
  <si>
    <t>493601-01-382672</t>
  </si>
  <si>
    <t>임효인</t>
  </si>
  <si>
    <t>980610</t>
  </si>
  <si>
    <t>전남 순천시 왕궁길 60, 302-408</t>
  </si>
  <si>
    <t>인제대학교</t>
  </si>
  <si>
    <t>디자인엔지니어링학과</t>
  </si>
  <si>
    <t>010-5060-1511</t>
  </si>
  <si>
    <t>010-9884-1511</t>
  </si>
  <si>
    <t>356-1188-9503-43</t>
  </si>
  <si>
    <t>박다원</t>
  </si>
  <si>
    <t>010520</t>
  </si>
  <si>
    <t>전남 순천시 장선배기길 77, 501-609</t>
  </si>
  <si>
    <t>청암대학교</t>
  </si>
  <si>
    <t>010-7742-7552</t>
  </si>
  <si>
    <t>010-7336-7552</t>
  </si>
  <si>
    <t>302-1316-5188-01</t>
  </si>
  <si>
    <t>한인식</t>
  </si>
  <si>
    <t>981031</t>
  </si>
  <si>
    <t>전남 순천시 삼산로 22-4, 402호</t>
  </si>
  <si>
    <t>컴퓨터공학과</t>
  </si>
  <si>
    <t>010-7465-6777</t>
  </si>
  <si>
    <t>944502-00-242098</t>
  </si>
  <si>
    <t>김지혜</t>
  </si>
  <si>
    <t>020703</t>
  </si>
  <si>
    <t>전남 순천시 인제산성길 19</t>
  </si>
  <si>
    <t>010-6450-5674</t>
  </si>
  <si>
    <t>010-5271-5674</t>
  </si>
  <si>
    <t>351-1056-7435-03</t>
  </si>
  <si>
    <t>임선미</t>
  </si>
  <si>
    <t>980206</t>
  </si>
  <si>
    <t>전남 순천시 팔마1길 26, 102-305</t>
  </si>
  <si>
    <t>순천제일대학교</t>
  </si>
  <si>
    <t>멀티미디어과</t>
  </si>
  <si>
    <t>010-3677-3571</t>
  </si>
  <si>
    <t>010-8533-3578</t>
  </si>
  <si>
    <t>302-0849-4040-41</t>
  </si>
  <si>
    <t>김환희</t>
  </si>
  <si>
    <t>010703</t>
  </si>
  <si>
    <t>전남 순천시 고지1길 57, 103-1502</t>
  </si>
  <si>
    <t>만화애니메이션학과</t>
  </si>
  <si>
    <t>010-4522-7724</t>
  </si>
  <si>
    <t>010-6636-7724</t>
  </si>
  <si>
    <t>302-4522-7724-51</t>
  </si>
  <si>
    <t>강정훈</t>
  </si>
  <si>
    <t>990715</t>
  </si>
  <si>
    <t>전남 순천시 해룡면 기적의도서관길 90, 304-113</t>
  </si>
  <si>
    <t>공공인재학부</t>
  </si>
  <si>
    <t>010-7199-0498</t>
  </si>
  <si>
    <t>010-3632-7536</t>
  </si>
  <si>
    <t>신한</t>
  </si>
  <si>
    <t>110-483-288257</t>
  </si>
  <si>
    <t>오유진</t>
  </si>
  <si>
    <t>010222</t>
  </si>
  <si>
    <t>전남 순천시 봉화2길 105, 602-1506</t>
  </si>
  <si>
    <t>고분자화학공학부</t>
  </si>
  <si>
    <t>010-6721-4416</t>
  </si>
  <si>
    <t>010-5066-1579</t>
  </si>
  <si>
    <t>110-489-734008</t>
  </si>
  <si>
    <t>전남도시가스(소득)</t>
  </si>
  <si>
    <t>이서희</t>
  </si>
  <si>
    <t>100411</t>
  </si>
  <si>
    <t>전남 순천시 승주읍 서평내동2길 18</t>
  </si>
  <si>
    <t>승주초등학교</t>
  </si>
  <si>
    <t>010-4666-6552</t>
  </si>
  <si>
    <t>356-1197-0948-43</t>
  </si>
  <si>
    <t>조민정</t>
  </si>
  <si>
    <t>110308</t>
  </si>
  <si>
    <t>전남 순천시 왕궁길 55, 101-911</t>
  </si>
  <si>
    <t>순천왕지초등학교</t>
  </si>
  <si>
    <t>010-9485-9755</t>
  </si>
  <si>
    <t>신협</t>
  </si>
  <si>
    <t>132-107-883046</t>
  </si>
  <si>
    <t>박승하</t>
  </si>
  <si>
    <t>090120</t>
  </si>
  <si>
    <t>전남 순천시 도장안길 24, B-402</t>
  </si>
  <si>
    <t>순천율산초등학교</t>
  </si>
  <si>
    <t>010-6610-6288</t>
  </si>
  <si>
    <t>352-1468-9118-43</t>
  </si>
  <si>
    <t>정고은</t>
  </si>
  <si>
    <t>090722</t>
  </si>
  <si>
    <t>전남 순천시 둑실5길 25, 101-1105</t>
  </si>
  <si>
    <t>순천성동초등학교</t>
  </si>
  <si>
    <t>010-8706-0190</t>
  </si>
  <si>
    <t>312-0192-9894-21</t>
  </si>
  <si>
    <t>교육급여</t>
  </si>
  <si>
    <t>서동유</t>
  </si>
  <si>
    <t>110216</t>
  </si>
  <si>
    <t>전남 순천시 대대2길 21</t>
  </si>
  <si>
    <t>순천도사초등학교</t>
  </si>
  <si>
    <t>010-8326-2558</t>
  </si>
  <si>
    <t>302-0405-7144-71</t>
  </si>
  <si>
    <t>손지민</t>
  </si>
  <si>
    <t>080724</t>
  </si>
  <si>
    <t>전남 순천시 승주읍 승평동길 50</t>
  </si>
  <si>
    <t>010-6227-5535</t>
  </si>
  <si>
    <t>503458-02-062287</t>
  </si>
  <si>
    <t>김지훈</t>
  </si>
  <si>
    <t>080106</t>
  </si>
  <si>
    <t>전남 순천시 조례1길 9, 107-504</t>
  </si>
  <si>
    <t>순천팔마중학교</t>
  </si>
  <si>
    <t>010-9770-2952</t>
  </si>
  <si>
    <t>010-9139-2952</t>
  </si>
  <si>
    <t>351-1097-8492-53</t>
  </si>
  <si>
    <t>서주원</t>
  </si>
  <si>
    <t>060919</t>
  </si>
  <si>
    <t>전남 순천시 왕지3길 55, 103-1604</t>
  </si>
  <si>
    <t>순천연향중학교</t>
  </si>
  <si>
    <t>010-4608-9100</t>
  </si>
  <si>
    <t>새마을</t>
  </si>
  <si>
    <t>9002-1609-3641-3</t>
  </si>
  <si>
    <t>서인덕</t>
  </si>
  <si>
    <t>070409</t>
  </si>
  <si>
    <t>전남 순처시 상인제길 138-15, 102-806</t>
  </si>
  <si>
    <t>순천매산중학교</t>
  </si>
  <si>
    <t>010-2963-5890</t>
  </si>
  <si>
    <t>010-2799-5890</t>
  </si>
  <si>
    <t>356-1442-6549-23</t>
  </si>
  <si>
    <t>최정헌</t>
  </si>
  <si>
    <t>031224</t>
  </si>
  <si>
    <t>전남 순천시 가곡길 95, 2-208</t>
  </si>
  <si>
    <t>순천효산고등학교</t>
  </si>
  <si>
    <t>010-3210-7283</t>
  </si>
  <si>
    <t>010-9123-7283</t>
  </si>
  <si>
    <t>302-1226-1558-31</t>
  </si>
  <si>
    <t>오윤채</t>
  </si>
  <si>
    <t>050406</t>
  </si>
  <si>
    <t>전남 순천시 장선배기길 55, 102-707</t>
  </si>
  <si>
    <t>순천강남여자고등학교</t>
  </si>
  <si>
    <t>010-6479-3486</t>
  </si>
  <si>
    <t>352-1690-7331-83</t>
  </si>
  <si>
    <t>전남도시가스(성적)</t>
  </si>
  <si>
    <t>이연서</t>
  </si>
  <si>
    <t>050403</t>
  </si>
  <si>
    <t>전남 순천시 조례1길 60, 103-309</t>
  </si>
  <si>
    <t>순천여자고등학교</t>
  </si>
  <si>
    <t>010-7676-0136</t>
  </si>
  <si>
    <t>010-7173-0408</t>
  </si>
  <si>
    <t>352-1430-5645-13</t>
  </si>
  <si>
    <t>박수민</t>
  </si>
  <si>
    <t>030428</t>
  </si>
  <si>
    <t>전남 순천시 도장길 50, 202-1205</t>
  </si>
  <si>
    <t>순천제일고등학교</t>
  </si>
  <si>
    <t>010-5057-6134</t>
  </si>
  <si>
    <t>352-0031-1160-13</t>
  </si>
  <si>
    <t>이시은</t>
  </si>
  <si>
    <t>000105</t>
  </si>
  <si>
    <t>전남 순천시 대대1길 50</t>
  </si>
  <si>
    <t>전남대학교</t>
  </si>
  <si>
    <t>의예과</t>
  </si>
  <si>
    <t>010-6215-4639</t>
  </si>
  <si>
    <t>010-4872-4658</t>
  </si>
  <si>
    <t>351-0952-7512-13</t>
  </si>
  <si>
    <t>0162139427</t>
  </si>
  <si>
    <t>대출상환대상자</t>
  </si>
  <si>
    <t>박정우</t>
  </si>
  <si>
    <t>000218</t>
  </si>
  <si>
    <t>전남 순천시 삼산로 103-13</t>
  </si>
  <si>
    <t>서울교육대학교</t>
  </si>
  <si>
    <t>초등교육과</t>
  </si>
  <si>
    <t>010-2390-3842</t>
  </si>
  <si>
    <t>010-7159-3842</t>
  </si>
  <si>
    <t>356-1465-4362-73</t>
  </si>
  <si>
    <t>0160130464</t>
  </si>
  <si>
    <t>040705</t>
  </si>
  <si>
    <t>전남 순천시 이수1길 12</t>
  </si>
  <si>
    <t>010-8576-9817</t>
  </si>
  <si>
    <t>352-0702-4568-73</t>
  </si>
  <si>
    <t>임수애</t>
  </si>
  <si>
    <t>050206</t>
  </si>
  <si>
    <t>전남 순천시 가곡길 30, 101-1202</t>
  </si>
  <si>
    <t>순천매산여자고등학교</t>
  </si>
  <si>
    <t>010-4850-4620</t>
  </si>
  <si>
    <t>010-5477-3927</t>
  </si>
  <si>
    <t>302-1542-8862-71</t>
  </si>
  <si>
    <t>최현아</t>
  </si>
  <si>
    <t>051116</t>
  </si>
  <si>
    <t>전남 순천시 비봉2길 22, 107-511</t>
  </si>
  <si>
    <t>010-7507-6890</t>
  </si>
  <si>
    <t>010-4512-6890</t>
  </si>
  <si>
    <t>110-500-189202</t>
  </si>
  <si>
    <t>강소연</t>
  </si>
  <si>
    <t>050202</t>
  </si>
  <si>
    <t>전남 순천시 도장길 40, 1205-1103</t>
  </si>
  <si>
    <t>010-2870-2242</t>
  </si>
  <si>
    <t>010-9886-2242</t>
  </si>
  <si>
    <t>352-1250-3424-73</t>
  </si>
  <si>
    <t>강산</t>
  </si>
  <si>
    <t>010120</t>
  </si>
  <si>
    <t>전남 순천시 삼산로 92-50, 112-2203</t>
  </si>
  <si>
    <t>광주교육대학교</t>
  </si>
  <si>
    <t>010-5840-3115</t>
  </si>
  <si>
    <t>010-2375-3115</t>
  </si>
  <si>
    <t>352-1539-3742-43</t>
  </si>
  <si>
    <t>0168802627</t>
  </si>
  <si>
    <t>허정욱</t>
  </si>
  <si>
    <t>980624</t>
  </si>
  <si>
    <t>전남 순천시 해룡면 좌야로 101, 102-2002</t>
  </si>
  <si>
    <t>건국대학교</t>
  </si>
  <si>
    <t>행정학과</t>
  </si>
  <si>
    <t>010-9520-6277</t>
  </si>
  <si>
    <t>010-3099-0579</t>
  </si>
  <si>
    <t>356-1185-2824-73</t>
  </si>
  <si>
    <t>0148888726</t>
  </si>
  <si>
    <t>나주시</t>
  </si>
  <si>
    <t>이예슬</t>
  </si>
  <si>
    <t>081208</t>
  </si>
  <si>
    <t>전남 나주시 봉황면 덕룡로 465-3</t>
  </si>
  <si>
    <t>봉황중학교</t>
  </si>
  <si>
    <t>010-2042-9171</t>
  </si>
  <si>
    <t>352-1537-1808-63</t>
  </si>
  <si>
    <t>이승교</t>
  </si>
  <si>
    <t>030722</t>
  </si>
  <si>
    <t>전남 나주시 월정3길 17, 508동 905호</t>
  </si>
  <si>
    <t>봉황고등학교</t>
  </si>
  <si>
    <t>010-8669-7053</t>
  </si>
  <si>
    <t>010-3553-2269</t>
  </si>
  <si>
    <t>농협은행</t>
  </si>
  <si>
    <t>351-0049-1449-13</t>
  </si>
  <si>
    <t>배아영</t>
  </si>
  <si>
    <t>전남 나주시 불로길 14-15</t>
  </si>
  <si>
    <t>영산고등학교</t>
  </si>
  <si>
    <t>010-3381-5345</t>
  </si>
  <si>
    <t>010-3999-2591</t>
  </si>
  <si>
    <t>356-1426-8596-33</t>
  </si>
  <si>
    <t>박소현</t>
  </si>
  <si>
    <t>020929</t>
  </si>
  <si>
    <t>전남 나주시 왕곡면 화정마산길 31-53</t>
  </si>
  <si>
    <t>010-8810-6140</t>
  </si>
  <si>
    <t>010-6353-6478</t>
  </si>
  <si>
    <t>351-0813-7065-33</t>
  </si>
  <si>
    <t>한예찬</t>
  </si>
  <si>
    <t>050327</t>
  </si>
  <si>
    <t>전남 나주시 왕곡면 상석길 26-1</t>
  </si>
  <si>
    <t>구림공업고등학교</t>
  </si>
  <si>
    <t>기계과</t>
  </si>
  <si>
    <t>010-3622-6083</t>
  </si>
  <si>
    <t>010-3181-6083</t>
  </si>
  <si>
    <t>356-1125-9481-83</t>
  </si>
  <si>
    <t>박진성</t>
  </si>
  <si>
    <t>960606</t>
  </si>
  <si>
    <t>전남 나주시 월정3길 17, 510동 606호</t>
  </si>
  <si>
    <t>010-4062-9512</t>
  </si>
  <si>
    <t>010-3674-9566</t>
  </si>
  <si>
    <t>936402-00-033736</t>
  </si>
  <si>
    <t>박원영</t>
  </si>
  <si>
    <t>000317</t>
  </si>
  <si>
    <t>전남 나주시 골모실길 29-7</t>
  </si>
  <si>
    <t>언어치료학과</t>
  </si>
  <si>
    <t>010-9832-0695</t>
  </si>
  <si>
    <t>010-6482-0695</t>
  </si>
  <si>
    <t>3333-17-2871065</t>
  </si>
  <si>
    <t>전남 나주시 영산포로 97-13</t>
  </si>
  <si>
    <t>사회복지학과</t>
  </si>
  <si>
    <t>010-7768-1585</t>
  </si>
  <si>
    <t>광주은행</t>
  </si>
  <si>
    <t>1121-021-528380</t>
  </si>
  <si>
    <t>김화원</t>
  </si>
  <si>
    <t>011129</t>
  </si>
  <si>
    <t>전남 나주시 남평읍 남평3로 35, 새봄@ 1306호</t>
  </si>
  <si>
    <t>체육학과</t>
  </si>
  <si>
    <t>010-5115-5409</t>
  </si>
  <si>
    <t>010-3173-5409</t>
  </si>
  <si>
    <t>3333-15-2755371</t>
  </si>
  <si>
    <t>노유민</t>
  </si>
  <si>
    <t>020813</t>
  </si>
  <si>
    <t>전남 나주시 영산1길 26</t>
  </si>
  <si>
    <t>목포대학교</t>
  </si>
  <si>
    <t>시회과학대학 
행정학과</t>
  </si>
  <si>
    <t>010-5215-2202</t>
  </si>
  <si>
    <t>010-5914-2202</t>
  </si>
  <si>
    <t>352-1381-4965-43</t>
  </si>
  <si>
    <t>김강민</t>
  </si>
  <si>
    <t>전남 나주시 남평읍 수청길 62</t>
  </si>
  <si>
    <t>010-5334-8586</t>
  </si>
  <si>
    <t>010-9596-8586</t>
  </si>
  <si>
    <t>637024-56-036755</t>
  </si>
  <si>
    <t>0177453705</t>
  </si>
  <si>
    <t>윤정은</t>
  </si>
  <si>
    <t>전남 나주시 산포면 내기3길51-13</t>
  </si>
  <si>
    <t>보건복지대학</t>
  </si>
  <si>
    <t>010-2436-1521</t>
  </si>
  <si>
    <t>010-3643-1521</t>
  </si>
  <si>
    <t>352-1538-9919-83</t>
  </si>
  <si>
    <t>0157203708</t>
  </si>
  <si>
    <t>김하은</t>
  </si>
  <si>
    <t>전남 나주시 대호길 76-8, 104동 402호</t>
  </si>
  <si>
    <t>성신여자대학교</t>
  </si>
  <si>
    <t>영어영문학과</t>
  </si>
  <si>
    <t>010-8296-0774</t>
  </si>
  <si>
    <t>010-5370-0774</t>
  </si>
  <si>
    <t>798801-01-440233</t>
  </si>
  <si>
    <t>0155164932</t>
  </si>
  <si>
    <t>양은선</t>
  </si>
  <si>
    <t>전남 나주시 대호길 10, 111-310</t>
  </si>
  <si>
    <t>010-9222-0868</t>
  </si>
  <si>
    <t>010-5020-6666</t>
  </si>
  <si>
    <t>352-0972-9721-13</t>
  </si>
  <si>
    <t/>
  </si>
  <si>
    <t>광양시</t>
  </si>
  <si>
    <t>강경국</t>
  </si>
  <si>
    <t>080918</t>
  </si>
  <si>
    <t>전남 광양시 평촌길75</t>
  </si>
  <si>
    <t>백운중</t>
  </si>
  <si>
    <t>010-5211-6092</t>
  </si>
  <si>
    <t>010-4926-6051</t>
  </si>
  <si>
    <t>351-0197-3290-63</t>
  </si>
  <si>
    <t>정준수</t>
  </si>
  <si>
    <t>060623</t>
  </si>
  <si>
    <t>전남 광양시 광장로 70, 215동 1101호</t>
  </si>
  <si>
    <t>010-5538-1630</t>
  </si>
  <si>
    <t>010-5589-1630</t>
  </si>
  <si>
    <t>9002-1900-7327-3</t>
  </si>
  <si>
    <t>정유은</t>
  </si>
  <si>
    <t>080304</t>
  </si>
  <si>
    <t>전남 광양시 광장로112-20, 105동 1204호</t>
  </si>
  <si>
    <t>010-4475-7949</t>
  </si>
  <si>
    <t>110-526-029565</t>
  </si>
  <si>
    <t>이수민</t>
  </si>
  <si>
    <t>060223</t>
  </si>
  <si>
    <t>전남 광양읍 서산길43, 104동 701호</t>
  </si>
  <si>
    <t>광양중</t>
  </si>
  <si>
    <t>010-5125-3253</t>
  </si>
  <si>
    <t>010-4828-2269</t>
  </si>
  <si>
    <t>351-1190-4381-13</t>
  </si>
  <si>
    <t>최준원</t>
  </si>
  <si>
    <t>061001</t>
  </si>
  <si>
    <t>전남 광양읍 인덕로 1012, 306호</t>
  </si>
  <si>
    <t>010-9039-7730</t>
  </si>
  <si>
    <t>010-4002-0514</t>
  </si>
  <si>
    <t>352-1666-1358-93</t>
  </si>
  <si>
    <t>조수아</t>
  </si>
  <si>
    <t>080125</t>
  </si>
  <si>
    <t>전남 광양시 광영로141, 104동 304호</t>
  </si>
  <si>
    <t>광영중</t>
  </si>
  <si>
    <t>010-4597-8225</t>
  </si>
  <si>
    <t>0107335-8225</t>
  </si>
  <si>
    <t>352-1235-3572-13</t>
  </si>
  <si>
    <t>박지아</t>
  </si>
  <si>
    <t>061013</t>
  </si>
  <si>
    <t>전남 광양시 광장로70, 214동 1601호</t>
  </si>
  <si>
    <t>010-8215-1312</t>
  </si>
  <si>
    <t>010-7155-1312</t>
  </si>
  <si>
    <t>302-1237-0212-41</t>
  </si>
  <si>
    <t>고은하</t>
  </si>
  <si>
    <t>081108</t>
  </si>
  <si>
    <t>전남 광양시 광장로70, 211동 701호</t>
  </si>
  <si>
    <t>010-6789-9191</t>
  </si>
  <si>
    <t>302-0131-8546-61</t>
  </si>
  <si>
    <t>남현수</t>
  </si>
  <si>
    <t>030129</t>
  </si>
  <si>
    <t>전남 광양시 금영로164, 101동 302호</t>
  </si>
  <si>
    <t>항만물류고</t>
  </si>
  <si>
    <t>010-5279-1168</t>
  </si>
  <si>
    <t>010-5208-1168</t>
  </si>
  <si>
    <t>531-0171-8110-03</t>
  </si>
  <si>
    <t>양유은</t>
  </si>
  <si>
    <t>990127</t>
  </si>
  <si>
    <t>광주 광역시 북구 반룡로6번길22, 403호</t>
  </si>
  <si>
    <t>전남대</t>
  </si>
  <si>
    <t>010-5157-1407</t>
  </si>
  <si>
    <t>010-9462-1409</t>
  </si>
  <si>
    <t>카카오</t>
  </si>
  <si>
    <t>3333-11-4133164</t>
  </si>
  <si>
    <t>이중수혜가능</t>
  </si>
  <si>
    <t>0152158900</t>
  </si>
  <si>
    <t>진성은</t>
  </si>
  <si>
    <t>780724</t>
  </si>
  <si>
    <t>전남 광양읍 대림오성로139, 103동 405호</t>
  </si>
  <si>
    <t>순천제일대</t>
  </si>
  <si>
    <t>사회복지과</t>
  </si>
  <si>
    <t>010-2519-7378</t>
  </si>
  <si>
    <t>611011-51-174953</t>
  </si>
  <si>
    <t>0169514703</t>
  </si>
  <si>
    <t>이지은</t>
  </si>
  <si>
    <t>970422</t>
  </si>
  <si>
    <t>경기 고양시 일산동구일산로372번길58-28</t>
  </si>
  <si>
    <t>배화여자대</t>
  </si>
  <si>
    <t>유아교육과</t>
  </si>
  <si>
    <t>010-8461-0929</t>
  </si>
  <si>
    <t>010-5755-3328</t>
  </si>
  <si>
    <t>194602-04-193832</t>
  </si>
  <si>
    <t>0136710575</t>
  </si>
  <si>
    <t>박효준</t>
  </si>
  <si>
    <t>920106</t>
  </si>
  <si>
    <t>전남 광양시 봉강면 하봉길 12</t>
  </si>
  <si>
    <t>010-5082-1608</t>
  </si>
  <si>
    <t>351-0342-1856-23</t>
  </si>
  <si>
    <t>0178457372</t>
  </si>
  <si>
    <t>문강현</t>
  </si>
  <si>
    <t>090905</t>
  </si>
  <si>
    <t>전남 광양읍 인서4길20, 105동 310호</t>
  </si>
  <si>
    <t>덕례초</t>
  </si>
  <si>
    <t>010-5354-3556</t>
  </si>
  <si>
    <t>352-1726-5382-63</t>
  </si>
  <si>
    <t>홍승희</t>
  </si>
  <si>
    <t>110209</t>
  </si>
  <si>
    <t>전남 광양시 광장로70, 214동 1508호</t>
  </si>
  <si>
    <t>중진초</t>
  </si>
  <si>
    <t>010-5810-2488</t>
  </si>
  <si>
    <t>356-1318-6755-23</t>
  </si>
  <si>
    <t>오민준</t>
  </si>
  <si>
    <t>110206</t>
  </si>
  <si>
    <t>전남 광양시 광장로112-11, 101동 1106호</t>
  </si>
  <si>
    <t>중동초</t>
  </si>
  <si>
    <t>010-8279-4789</t>
  </si>
  <si>
    <t>1002-143-782341</t>
  </si>
  <si>
    <t>정하람</t>
  </si>
  <si>
    <t>091112</t>
  </si>
  <si>
    <t>전남 광양시 광장로70, 202동 506호</t>
  </si>
  <si>
    <t>010-2304-4179</t>
  </si>
  <si>
    <t>010-5686-4179</t>
  </si>
  <si>
    <t>302-1598-1778-91</t>
  </si>
  <si>
    <t>장현욱</t>
  </si>
  <si>
    <t>070922</t>
  </si>
  <si>
    <t>전남 광양시 진상면 백운3로5</t>
  </si>
  <si>
    <t>010-6285-5833</t>
  </si>
  <si>
    <t>010-9255-5833</t>
  </si>
  <si>
    <t>352-1821-8888-33</t>
  </si>
  <si>
    <t>장태양</t>
  </si>
  <si>
    <t>070712</t>
  </si>
  <si>
    <t>전남 광양읍 용강로61, 302호</t>
  </si>
  <si>
    <t>010-9379-2823</t>
  </si>
  <si>
    <t>010-9357-0524</t>
  </si>
  <si>
    <t>신용협동</t>
  </si>
  <si>
    <t>132-103-738762</t>
  </si>
  <si>
    <t>서예진</t>
  </si>
  <si>
    <t>070910</t>
  </si>
  <si>
    <t>전남 광양시 진월면 가길길81-44</t>
  </si>
  <si>
    <t>진월중</t>
  </si>
  <si>
    <t>010-7115-9190</t>
  </si>
  <si>
    <t>352-0892-5832-73</t>
  </si>
  <si>
    <t>정은혁</t>
  </si>
  <si>
    <t>080210</t>
  </si>
  <si>
    <t>전남 광양시 광장로70, 213동 807호</t>
  </si>
  <si>
    <t>중동중</t>
  </si>
  <si>
    <t>010-9295-8926</t>
  </si>
  <si>
    <t>010-9295-8925</t>
  </si>
  <si>
    <t>302-1983-1103-51</t>
  </si>
  <si>
    <t>정세령</t>
  </si>
  <si>
    <t>080305</t>
  </si>
  <si>
    <t>전남 광양읍 대림오싱로139, 101동 1411호</t>
  </si>
  <si>
    <t>광양여중</t>
  </si>
  <si>
    <t>010-5636-6353</t>
  </si>
  <si>
    <t>351-0535-9264-43</t>
  </si>
  <si>
    <t>이경민</t>
  </si>
  <si>
    <t>060512</t>
  </si>
  <si>
    <t>전남 광양읍 월파길51-13, 101동 102호</t>
  </si>
  <si>
    <t>010-9319-3267</t>
  </si>
  <si>
    <t>010-7171-3267</t>
  </si>
  <si>
    <t>615048-56-078093</t>
  </si>
  <si>
    <t>이성민</t>
  </si>
  <si>
    <t>030901</t>
  </si>
  <si>
    <t>전남 광양시 영수3길49</t>
  </si>
  <si>
    <t>광영고</t>
  </si>
  <si>
    <t>010-4059-0160</t>
  </si>
  <si>
    <t>010-4609-9182</t>
  </si>
  <si>
    <t>352-1863-9978-13</t>
  </si>
  <si>
    <t>정세윤</t>
  </si>
  <si>
    <t>041025</t>
  </si>
  <si>
    <t>전남 광양시 중촌길29, 503호</t>
  </si>
  <si>
    <t>중마고</t>
  </si>
  <si>
    <t>010-6872-9466</t>
  </si>
  <si>
    <t>010-3265-9466</t>
  </si>
  <si>
    <t>1002-456-493544</t>
  </si>
  <si>
    <t>최우림</t>
  </si>
  <si>
    <t>030918</t>
  </si>
  <si>
    <t>전남 광양시 광장로112-20, 105동 1301호</t>
  </si>
  <si>
    <t>광양하이텍고</t>
  </si>
  <si>
    <t>010-9957-8400</t>
  </si>
  <si>
    <t>010-9479-0406</t>
  </si>
  <si>
    <t>352-1612-0072-23</t>
  </si>
  <si>
    <t>서선민</t>
  </si>
  <si>
    <t>050705</t>
  </si>
  <si>
    <t>전남 광양시 진상면 하탄치길60</t>
  </si>
  <si>
    <t>010-5850-4481</t>
  </si>
  <si>
    <t>010-2835-4481</t>
  </si>
  <si>
    <t>351-1181-8092-93</t>
  </si>
  <si>
    <t>정종태</t>
  </si>
  <si>
    <t>850704</t>
  </si>
  <si>
    <t>전남 광양시 광영로141, 108동 602호</t>
  </si>
  <si>
    <t>광양보건대</t>
  </si>
  <si>
    <t>010-7403-1133</t>
  </si>
  <si>
    <t>010-3645-2116</t>
  </si>
  <si>
    <t>774202-01-101991</t>
  </si>
  <si>
    <t>0088677569</t>
  </si>
  <si>
    <t>조건</t>
  </si>
  <si>
    <t>010503</t>
  </si>
  <si>
    <t>전남 광양시 진등길80, 102동 604호</t>
  </si>
  <si>
    <t>서울대</t>
  </si>
  <si>
    <t>010-9037-2952</t>
  </si>
  <si>
    <t>010-4615-8568</t>
  </si>
  <si>
    <t>351-0962-8731-03</t>
  </si>
  <si>
    <t>0170096461</t>
  </si>
  <si>
    <t>최지원</t>
  </si>
  <si>
    <t>050520</t>
  </si>
  <si>
    <t>전남 광양읍 호북길25, 312동 306호</t>
  </si>
  <si>
    <t>광양여고</t>
  </si>
  <si>
    <t>010-4531-5913</t>
  </si>
  <si>
    <t>010-4541-5913</t>
  </si>
  <si>
    <t>352-1353-9180-93</t>
  </si>
  <si>
    <t>이한</t>
  </si>
  <si>
    <t>010811</t>
  </si>
  <si>
    <t>전남 광양시 금호로 244, 2동 104호</t>
  </si>
  <si>
    <t>서강대</t>
  </si>
  <si>
    <t>010-2129-8706</t>
  </si>
  <si>
    <t>010-2652-9218</t>
  </si>
  <si>
    <t>1002-656-767868</t>
  </si>
  <si>
    <t>0166926092</t>
  </si>
  <si>
    <t>김형빈</t>
  </si>
  <si>
    <t>000903</t>
  </si>
  <si>
    <t>전남 광양읍 용강1길11, 103동 1301호</t>
  </si>
  <si>
    <t>010-5859-1838</t>
  </si>
  <si>
    <t>010-8318-1838</t>
  </si>
  <si>
    <t>352-0277-9741-93</t>
  </si>
  <si>
    <t>0159420233</t>
  </si>
  <si>
    <t>정채영</t>
  </si>
  <si>
    <t>960126</t>
  </si>
  <si>
    <t>경기 수원시 영통구 청명남로25,827호</t>
  </si>
  <si>
    <t>아주대</t>
  </si>
  <si>
    <t>010-2691-4375</t>
  </si>
  <si>
    <t>010-9181-4375</t>
  </si>
  <si>
    <t>302-2691-4375-41</t>
  </si>
  <si>
    <t>0119123434</t>
  </si>
  <si>
    <t>담양군</t>
  </si>
  <si>
    <t>송나영</t>
  </si>
  <si>
    <t>070723</t>
  </si>
  <si>
    <t>전남 담양군 담양읍 죽녹원로 72-1</t>
  </si>
  <si>
    <t>담양여자중학교</t>
  </si>
  <si>
    <t>010-4193-6711</t>
  </si>
  <si>
    <t>010-5353-6711</t>
  </si>
  <si>
    <t>351-0393-4450-73</t>
  </si>
  <si>
    <t>-</t>
  </si>
  <si>
    <t>정지성</t>
  </si>
  <si>
    <t>040128</t>
  </si>
  <si>
    <t>전남 담양군 무정면 무정로 538, 2층</t>
  </si>
  <si>
    <t>담양공업고등학교</t>
  </si>
  <si>
    <t>자동화기계과</t>
  </si>
  <si>
    <t>010-2274-0736</t>
  </si>
  <si>
    <t>010-5596-0736</t>
  </si>
  <si>
    <t>351-0924-8603-53</t>
  </si>
  <si>
    <t>최정원</t>
  </si>
  <si>
    <t>980207</t>
  </si>
  <si>
    <t>전남 담양군 대전면 성산길 48</t>
  </si>
  <si>
    <t>원광대학교</t>
  </si>
  <si>
    <t>중국학과</t>
  </si>
  <si>
    <t>010-2122-3703</t>
  </si>
  <si>
    <t>010-5610-3703</t>
  </si>
  <si>
    <t>603010-51-069359</t>
  </si>
  <si>
    <t>한지윤</t>
  </si>
  <si>
    <t>990414</t>
  </si>
  <si>
    <t>전남 담양군 담양읍 미리산길2 101-1909</t>
  </si>
  <si>
    <t>010-8126-2026</t>
  </si>
  <si>
    <t>010-7415-4777</t>
  </si>
  <si>
    <t>351-1000-2516-23</t>
  </si>
  <si>
    <t>010902</t>
  </si>
  <si>
    <t>전남 담양군 담양읍 미리산길34 백동주공아파트 101-1101</t>
  </si>
  <si>
    <t>한국농수산대학교</t>
  </si>
  <si>
    <t>산업곤충학과</t>
  </si>
  <si>
    <t>010-3074-0672</t>
  </si>
  <si>
    <t>010-3758-2745</t>
  </si>
  <si>
    <t>352-1646-8332-03</t>
  </si>
  <si>
    <t>곡성군</t>
  </si>
  <si>
    <t>곡성중앙초등학교</t>
  </si>
  <si>
    <t>홍영주</t>
  </si>
  <si>
    <t>100628</t>
  </si>
  <si>
    <t>전남 곡성군 곡성읍 삼인동길 13 도림A 908호</t>
  </si>
  <si>
    <t>010-8733-2745</t>
  </si>
  <si>
    <t>010-9109-2744</t>
  </si>
  <si>
    <t>349-1823-5484-01</t>
  </si>
  <si>
    <t>윤은영</t>
  </si>
  <si>
    <t>110617</t>
  </si>
  <si>
    <t>전남 곡성군 곡성읍 읍내리12길 21-3</t>
  </si>
  <si>
    <t>010-4679-9669</t>
  </si>
  <si>
    <t>302-1408-7172-01</t>
  </si>
  <si>
    <t xml:space="preserve">서수만 </t>
  </si>
  <si>
    <t>121209</t>
  </si>
  <si>
    <t xml:space="preserve">남 </t>
  </si>
  <si>
    <t>전남 곡성군 곡성읍 읍내 20길 13</t>
  </si>
  <si>
    <t>010-4111-9761</t>
  </si>
  <si>
    <t>302-1239-3315-41</t>
  </si>
  <si>
    <t>010-6376-8549</t>
  </si>
  <si>
    <t>옥과중학교</t>
  </si>
  <si>
    <t>김성민</t>
  </si>
  <si>
    <t>060227</t>
  </si>
  <si>
    <t>전남 곡성군 오곡면 오지1길 20-1</t>
  </si>
  <si>
    <t>석곡중학교</t>
  </si>
  <si>
    <t>010-5097-2530</t>
  </si>
  <si>
    <t>351-1113-5597-53</t>
  </si>
  <si>
    <t>곡성중학교</t>
  </si>
  <si>
    <t>서종현</t>
  </si>
  <si>
    <t>071016</t>
  </si>
  <si>
    <t>전남 곡성군 석곡면 노치로 407</t>
  </si>
  <si>
    <t>010-3192-6968</t>
  </si>
  <si>
    <t>010-8933-6966</t>
  </si>
  <si>
    <t>부산은행</t>
  </si>
  <si>
    <t>099-12-073507-8</t>
  </si>
  <si>
    <t>최인렬</t>
  </si>
  <si>
    <t>041024</t>
  </si>
  <si>
    <t>전남 곡성군 죽곡면 태평길 30-5</t>
  </si>
  <si>
    <t>곡성고등학교</t>
  </si>
  <si>
    <t>010-3163-4586</t>
  </si>
  <si>
    <t>010-7758-4586</t>
  </si>
  <si>
    <t>502468-02-019623</t>
  </si>
  <si>
    <t>김대희</t>
  </si>
  <si>
    <t>051210</t>
  </si>
  <si>
    <t>전남 곡성군 곡성읍 읍내12길 21-6</t>
  </si>
  <si>
    <t>010-3011-8306</t>
  </si>
  <si>
    <t>010-7615-1515</t>
  </si>
  <si>
    <t>312-9615-1515-11</t>
  </si>
  <si>
    <t>중학교 성적</t>
  </si>
  <si>
    <t>임윤서</t>
  </si>
  <si>
    <t>010318</t>
  </si>
  <si>
    <t>전남 곡성군 곡성읍 삼인동길 21 한양파크빌 104호</t>
  </si>
  <si>
    <t>물리치료학과</t>
  </si>
  <si>
    <t>010-9265-7483</t>
  </si>
  <si>
    <t>010-5596-7473</t>
  </si>
  <si>
    <t>302-0967-9534-71</t>
  </si>
  <si>
    <t>0167437816</t>
  </si>
  <si>
    <t>이영원</t>
  </si>
  <si>
    <t>060502</t>
  </si>
  <si>
    <t>전남 곡성군 곡성읍 신월길 10</t>
  </si>
  <si>
    <t>010-8389-0503</t>
  </si>
  <si>
    <t>302-1119-7225-11</t>
  </si>
  <si>
    <t>심두리</t>
  </si>
  <si>
    <t>060920</t>
  </si>
  <si>
    <t>전남 곡성군 겸면 칠봉길 94-3</t>
  </si>
  <si>
    <t>010-5104-2736</t>
  </si>
  <si>
    <t>010-5306-2736</t>
  </si>
  <si>
    <t>356-2006-0920-13</t>
  </si>
  <si>
    <t>박나래</t>
  </si>
  <si>
    <t>060828</t>
  </si>
  <si>
    <t>전남 곡성군 석곡면 석곡2길 33 청자연아파트 101동 401호</t>
  </si>
  <si>
    <t>010-3175-5853</t>
  </si>
  <si>
    <t>020-3647-0413</t>
  </si>
  <si>
    <t>351-3275-5853-63</t>
  </si>
  <si>
    <t>김세영</t>
  </si>
  <si>
    <t>040114</t>
  </si>
  <si>
    <t>전남 곡성군 삼기면 수산길 2-8</t>
  </si>
  <si>
    <t>010-3641-2462</t>
  </si>
  <si>
    <t>352-1591-3065-63</t>
  </si>
  <si>
    <t>윤지은</t>
  </si>
  <si>
    <t>031017</t>
  </si>
  <si>
    <t>전남 곡성군 죽곡면 용정길 69</t>
  </si>
  <si>
    <t>010-2789-2665</t>
  </si>
  <si>
    <t>010-4449-2665</t>
  </si>
  <si>
    <t>351-0858-6740-03</t>
  </si>
  <si>
    <t>김병훈</t>
  </si>
  <si>
    <t>860403</t>
  </si>
  <si>
    <t>광주북구 설죽로196번길 우주밸리b동209호</t>
  </si>
  <si>
    <t>송원대학교</t>
  </si>
  <si>
    <t>상담심리학과</t>
  </si>
  <si>
    <t>010-8614-8465</t>
  </si>
  <si>
    <t>010-5519-9575</t>
  </si>
  <si>
    <t>078-107-160848</t>
  </si>
  <si>
    <t>0089002167</t>
  </si>
  <si>
    <t>한주영</t>
  </si>
  <si>
    <t>000611</t>
  </si>
  <si>
    <t>전라북도 전주시 덕진구 떡전4길 21-4 비잔티움 307호</t>
  </si>
  <si>
    <t>전북대학교</t>
  </si>
  <si>
    <t>회계학과</t>
  </si>
  <si>
    <t>010-5181-8549</t>
  </si>
  <si>
    <t>623-02-230861</t>
  </si>
  <si>
    <t>0158792252</t>
  </si>
  <si>
    <t>구례군</t>
  </si>
  <si>
    <t>한철</t>
  </si>
  <si>
    <t>전남 구례군 마산면 냉천5길 54</t>
  </si>
  <si>
    <t>구례고등학교</t>
  </si>
  <si>
    <t>010-8687-8493</t>
  </si>
  <si>
    <t>010-3117-1577</t>
  </si>
  <si>
    <t>352-1196-7927-43</t>
  </si>
  <si>
    <t>3명</t>
  </si>
  <si>
    <t>최나은</t>
  </si>
  <si>
    <t>전남 구례군 마산면 황전5길 7</t>
  </si>
  <si>
    <t>구례여자중학교</t>
  </si>
  <si>
    <t>010-2555-8135</t>
  </si>
  <si>
    <t>010-2628-8135</t>
  </si>
  <si>
    <t>7명</t>
  </si>
  <si>
    <t>황준서</t>
  </si>
  <si>
    <t>전남 구례군 마산면 화엄사로 34-25</t>
  </si>
  <si>
    <t>전남자연과학고</t>
  </si>
  <si>
    <t>010-2867-7891</t>
  </si>
  <si>
    <t>010-4240-7891</t>
  </si>
  <si>
    <t>351-1173-4211-23</t>
  </si>
  <si>
    <t>5명</t>
  </si>
  <si>
    <t>강수빈</t>
  </si>
  <si>
    <t>전남 구례군 구례읍 봉성로 34</t>
  </si>
  <si>
    <t>010-9765-7812</t>
  </si>
  <si>
    <t>010-9227-7812</t>
  </si>
  <si>
    <t>351-0516-4709-53</t>
  </si>
  <si>
    <t xml:space="preserve">   </t>
  </si>
  <si>
    <t>도효남</t>
  </si>
  <si>
    <t>전남 구례군 구례읍 봉성로 9-4</t>
  </si>
  <si>
    <t>청암대</t>
  </si>
  <si>
    <t>호텔외식조리과</t>
  </si>
  <si>
    <t>010-2933-7446</t>
  </si>
  <si>
    <t>010-2101-7356</t>
  </si>
  <si>
    <t>356-1444-8617-43</t>
  </si>
  <si>
    <t>한송지</t>
  </si>
  <si>
    <t>전남 구례군 구례읍 서시천로 103-16</t>
  </si>
  <si>
    <t>구례북초등학교</t>
  </si>
  <si>
    <t>010-2455-6379</t>
  </si>
  <si>
    <t>351-1018-8211-13</t>
  </si>
  <si>
    <t>차예슬</t>
  </si>
  <si>
    <t>전남 구례군 구례읍 봉북길 21 2층</t>
  </si>
  <si>
    <t>토지초등학교</t>
  </si>
  <si>
    <t>070-4248-1269</t>
  </si>
  <si>
    <t>010-6615-1269</t>
  </si>
  <si>
    <t>352-0550-9482-73</t>
  </si>
  <si>
    <t>권나은</t>
  </si>
  <si>
    <t>전남 구례군 구례읍 봉서산정길 17</t>
  </si>
  <si>
    <t>용방초등학교</t>
  </si>
  <si>
    <t>010-2373-6110</t>
  </si>
  <si>
    <t>352-1894-7056-93</t>
  </si>
  <si>
    <t>최대웅</t>
  </si>
  <si>
    <t>환경조경과</t>
  </si>
  <si>
    <t>010-7620-7379</t>
  </si>
  <si>
    <t>351-0889-5952-23</t>
  </si>
  <si>
    <t>구서현</t>
  </si>
  <si>
    <t>010-2367-0890</t>
  </si>
  <si>
    <t>010-7136-2224</t>
  </si>
  <si>
    <t>302-0108-1139-81</t>
  </si>
  <si>
    <t>최여원</t>
  </si>
  <si>
    <t>전남 구례군 구례읍 수달생태로 25-5</t>
  </si>
  <si>
    <t>010-2314-8847</t>
  </si>
  <si>
    <t>010-3154-8889</t>
  </si>
  <si>
    <t>625-02-302332</t>
  </si>
  <si>
    <t>유은솔</t>
  </si>
  <si>
    <t>전남 구례군 구례읍 섬지뜰아파트 101동 402호</t>
  </si>
  <si>
    <t>010-2053-2512</t>
  </si>
  <si>
    <t>010-3644-2512</t>
  </si>
  <si>
    <t>302-0575-2187-41</t>
  </si>
  <si>
    <t>이재완</t>
  </si>
  <si>
    <t>전남 구례군 문척면 동해벚꽃로 123</t>
  </si>
  <si>
    <t>건축공학과</t>
  </si>
  <si>
    <t>010-9111-3879</t>
  </si>
  <si>
    <t>010-3622-0815</t>
  </si>
  <si>
    <t>3333-05-9854694</t>
  </si>
  <si>
    <t>고흥군</t>
  </si>
  <si>
    <t>조정은</t>
  </si>
  <si>
    <t>061101</t>
  </si>
  <si>
    <t>전남 고흥군 고흥읍 호형길 20-9</t>
  </si>
  <si>
    <t>고흥여자중학교</t>
  </si>
  <si>
    <t>010-9792-5131</t>
  </si>
  <si>
    <t>010-2339-5131</t>
  </si>
  <si>
    <t>351-1190-4429-83</t>
  </si>
  <si>
    <t>김현진</t>
  </si>
  <si>
    <t>051014</t>
  </si>
  <si>
    <t>전남 고흥군 금산면 배천길 90</t>
  </si>
  <si>
    <t>녹동고등학교</t>
  </si>
  <si>
    <t>010-9470-4758</t>
  </si>
  <si>
    <t>010-9371-8176</t>
  </si>
  <si>
    <t>351-0868-6439-83</t>
  </si>
  <si>
    <t>송유정</t>
  </si>
  <si>
    <t>050926</t>
  </si>
  <si>
    <t>전남 고흥군 남양면 고흥로 4057-30</t>
  </si>
  <si>
    <t>벌교고등학교</t>
  </si>
  <si>
    <t>010-4887-9212</t>
  </si>
  <si>
    <t>010-3643-9212</t>
  </si>
  <si>
    <t>351-0560-0721-83</t>
  </si>
  <si>
    <t>윤연지</t>
  </si>
  <si>
    <t>991228</t>
  </si>
  <si>
    <t>전남 고흥군 고흥읍 봉동주공길 37-8 월드맨션 2차 501호</t>
  </si>
  <si>
    <t>010-4704-6906</t>
  </si>
  <si>
    <t>010-6476-6906</t>
  </si>
  <si>
    <t>3333-06-5646198</t>
  </si>
  <si>
    <t>이린</t>
  </si>
  <si>
    <t>001109</t>
  </si>
  <si>
    <t>대전광역시 동구 백룡로6번길 28, 한성하이빌 202호</t>
  </si>
  <si>
    <t>대전대학교</t>
  </si>
  <si>
    <t>식품영양학과</t>
  </si>
  <si>
    <t>010-9912-3681</t>
  </si>
  <si>
    <t>010-3201-3681</t>
  </si>
  <si>
    <t>351-0477-0312-73</t>
  </si>
  <si>
    <t>곽훈</t>
  </si>
  <si>
    <t>980226</t>
  </si>
  <si>
    <t>전북 익산시 익산대로60길 27, 206호(신동)</t>
  </si>
  <si>
    <t>스마트자동차공학과</t>
  </si>
  <si>
    <t>010-3128-4068</t>
  </si>
  <si>
    <t>010-4820-3036</t>
  </si>
  <si>
    <t>617041-51-026676</t>
  </si>
  <si>
    <t>최대현</t>
  </si>
  <si>
    <t>980118</t>
  </si>
  <si>
    <t>전남 고흥군 포두면 봉암길 7-8</t>
  </si>
  <si>
    <t>전기차제어전공과</t>
  </si>
  <si>
    <t>010-8778-3925</t>
  </si>
  <si>
    <t>010-4717-0399</t>
  </si>
  <si>
    <t>3333-05-6972291</t>
  </si>
  <si>
    <t>황예진</t>
  </si>
  <si>
    <t>010309</t>
  </si>
  <si>
    <t>전남 고흥군 봉래면 엄남길 48-9</t>
  </si>
  <si>
    <t>순천청암대학교</t>
  </si>
  <si>
    <t>010-6728-6724</t>
  </si>
  <si>
    <t>010-3200-6724</t>
  </si>
  <si>
    <t>351-0748-7259-43</t>
  </si>
  <si>
    <t>박신아</t>
  </si>
  <si>
    <t>090617</t>
  </si>
  <si>
    <t>전남 고흥군 고흥읍 학교길 45-12 삼형빌라 마동 501호</t>
  </si>
  <si>
    <t>영남초등학교</t>
  </si>
  <si>
    <t>010-4907-7538</t>
  </si>
  <si>
    <t>010-9174-7538</t>
  </si>
  <si>
    <t>302-1371-7032-41</t>
  </si>
  <si>
    <t>노지유</t>
  </si>
  <si>
    <t>070407</t>
  </si>
  <si>
    <t>전남 고흥군 고흥읍 고흥로 1802-8 모아빌라 3차 가동 402호</t>
  </si>
  <si>
    <t>010-2698-2509</t>
  </si>
  <si>
    <t>010-6226-2509</t>
  </si>
  <si>
    <t>352-1008-2610-83</t>
  </si>
  <si>
    <t>이가람</t>
  </si>
  <si>
    <t>061211</t>
  </si>
  <si>
    <t>전남 고흥군 풍양로 22-1 2층</t>
  </si>
  <si>
    <t>풍양중학교</t>
  </si>
  <si>
    <t>010-7235-6813</t>
  </si>
  <si>
    <t>010-4037-3237</t>
  </si>
  <si>
    <t>351-0982-3495-63</t>
  </si>
  <si>
    <t>장해윤</t>
  </si>
  <si>
    <t>071124</t>
  </si>
  <si>
    <t>전남 고흥군 대서면 봉두로 714-26</t>
  </si>
  <si>
    <t>대서중학교</t>
  </si>
  <si>
    <t>010-9303-8305</t>
  </si>
  <si>
    <t>010-4533-2165</t>
  </si>
  <si>
    <t>352-1221-5851-23</t>
  </si>
  <si>
    <t>조은광</t>
  </si>
  <si>
    <t>051107</t>
  </si>
  <si>
    <t>전남 고흥군 고흥읍 고흥로 1864 세라빌 가-401</t>
  </si>
  <si>
    <t>고흥중학교</t>
  </si>
  <si>
    <t>010-3834-2509</t>
  </si>
  <si>
    <t>010-8622-2509</t>
  </si>
  <si>
    <t>351-1078-6971-13</t>
  </si>
  <si>
    <t>정초이</t>
  </si>
  <si>
    <t>030501</t>
  </si>
  <si>
    <t>전남 고흥군 고흥읍 백련장전길 59-4</t>
  </si>
  <si>
    <t>고흥산업과학고등학교</t>
  </si>
  <si>
    <t>식픔가공과</t>
  </si>
  <si>
    <t>010-4981-1806</t>
  </si>
  <si>
    <t>010-6428-7055</t>
  </si>
  <si>
    <t>351-1132-2280-53</t>
  </si>
  <si>
    <t>이은혜</t>
  </si>
  <si>
    <t>051012</t>
  </si>
  <si>
    <t>전남 고흥군 도양읍 천마로 82-4</t>
  </si>
  <si>
    <t>식품공학과</t>
  </si>
  <si>
    <t>010-2274-3449</t>
  </si>
  <si>
    <t>010-4612-3449</t>
  </si>
  <si>
    <t>351-1165-0176-53</t>
  </si>
  <si>
    <t>오태욱</t>
  </si>
  <si>
    <t>010901</t>
  </si>
  <si>
    <t>전남 고흥군 동강면 고흥로 4687</t>
  </si>
  <si>
    <t>한국해양대학교</t>
  </si>
  <si>
    <t>국제무역경제학부</t>
  </si>
  <si>
    <t>010-9801-2560</t>
  </si>
  <si>
    <t>010-9121-2560</t>
  </si>
  <si>
    <t>302-9801-2560-51</t>
  </si>
  <si>
    <t>최혜린</t>
  </si>
  <si>
    <t>030108</t>
  </si>
  <si>
    <t>전남 고흥군 도화면 이목동길 25-5</t>
  </si>
  <si>
    <t>식품가공과</t>
  </si>
  <si>
    <t>010-4069-7972</t>
  </si>
  <si>
    <t>010-4094-7972</t>
  </si>
  <si>
    <t>356-1014-3705-53</t>
  </si>
  <si>
    <t>보성군</t>
  </si>
  <si>
    <t>박석영</t>
  </si>
  <si>
    <t>000207</t>
  </si>
  <si>
    <t>전남 보성군 벌교읍 채동선로 218-1</t>
  </si>
  <si>
    <t>광주대학교</t>
  </si>
  <si>
    <t>010-9162-0853</t>
  </si>
  <si>
    <t>010-6772-6811</t>
  </si>
  <si>
    <t>302-0814-2764-81</t>
  </si>
  <si>
    <t>0161826535</t>
  </si>
  <si>
    <t>송유미</t>
  </si>
  <si>
    <t>960402</t>
  </si>
  <si>
    <t>서울특별시 중랑구 중랑역로 195-10, 502호(묵동,청우컨스빌)</t>
  </si>
  <si>
    <t>서울여자대학교</t>
  </si>
  <si>
    <t>사학과</t>
  </si>
  <si>
    <t>010-4677-3789</t>
  </si>
  <si>
    <t>010-5007-7570</t>
  </si>
  <si>
    <t>1002-654-348317</t>
  </si>
  <si>
    <t>0127956602</t>
  </si>
  <si>
    <t>김유림</t>
  </si>
  <si>
    <t>001016</t>
  </si>
  <si>
    <t>전남 보성군 벌교읍 조정래길 56, 1306호</t>
  </si>
  <si>
    <t>수학과</t>
  </si>
  <si>
    <t>010-9179-0663</t>
  </si>
  <si>
    <t>010-5303-6323</t>
  </si>
  <si>
    <t>352-0707-4745-43</t>
  </si>
  <si>
    <t>0158407096</t>
  </si>
  <si>
    <t>김가은</t>
  </si>
  <si>
    <t>010325</t>
  </si>
  <si>
    <t>전남 보성군 벌교읍 옥전 1길 58-29</t>
  </si>
  <si>
    <t>K-컬쳐공연기획학과</t>
  </si>
  <si>
    <t>010-6525-5862</t>
  </si>
  <si>
    <t>010-5601-5862</t>
  </si>
  <si>
    <t>356-0115-3014-63</t>
  </si>
  <si>
    <t>김기현</t>
  </si>
  <si>
    <t>970921</t>
  </si>
  <si>
    <t>전남 보성군 보성읍 태평길 29-1</t>
  </si>
  <si>
    <t>융합디자인학부</t>
  </si>
  <si>
    <t>010-5313-2477</t>
  </si>
  <si>
    <t>010-8775-1155</t>
  </si>
  <si>
    <t>302-1362-3947-11</t>
  </si>
  <si>
    <t>0135151996</t>
  </si>
  <si>
    <t>안선영</t>
  </si>
  <si>
    <t>011204</t>
  </si>
  <si>
    <t>전남 보성군 보성읍 봉화로 119-1</t>
  </si>
  <si>
    <t>전주교육대학교</t>
  </si>
  <si>
    <t>윤리학과</t>
  </si>
  <si>
    <t>010-9547-4668</t>
  </si>
  <si>
    <t>010-4617-9547</t>
  </si>
  <si>
    <t>302-9547-4668-51</t>
  </si>
  <si>
    <t>0174181777</t>
  </si>
  <si>
    <t>박미림</t>
  </si>
  <si>
    <t>951110</t>
  </si>
  <si>
    <t>전남 순천시 연향중앙상가길 80 현대1차 106동 1501호</t>
  </si>
  <si>
    <t>의학과</t>
  </si>
  <si>
    <t>010-7609-5119</t>
  </si>
  <si>
    <t>010-3666-3902</t>
  </si>
  <si>
    <t>1002-447-774018</t>
  </si>
  <si>
    <t>0106685334</t>
  </si>
  <si>
    <t>김윤서</t>
  </si>
  <si>
    <t>041210</t>
  </si>
  <si>
    <t>전남 보성군 벌교읍 장호길 20-12</t>
  </si>
  <si>
    <t xml:space="preserve">벌교고등학교 </t>
  </si>
  <si>
    <t>010-9873-8642</t>
  </si>
  <si>
    <t>010-5030-8642</t>
  </si>
  <si>
    <t>축산농협</t>
  </si>
  <si>
    <t>351-1103-8790-33</t>
  </si>
  <si>
    <t>임예은</t>
  </si>
  <si>
    <t>040804</t>
  </si>
  <si>
    <t>전남 보성군 보성읍 중앙로 7, 106동 601호</t>
  </si>
  <si>
    <t>다향고등학교</t>
  </si>
  <si>
    <t>제과제빵과</t>
  </si>
  <si>
    <t>010-3421-0779</t>
  </si>
  <si>
    <t>010-3635-3756</t>
  </si>
  <si>
    <t>352-1368-3002-93</t>
  </si>
  <si>
    <t>강도연</t>
  </si>
  <si>
    <t>030401</t>
  </si>
  <si>
    <t>전남 보성군 벌교읍 월곡길 38-74</t>
  </si>
  <si>
    <t>예당고등학교</t>
  </si>
  <si>
    <t>010-4981-8382</t>
  </si>
  <si>
    <t>010-9443-8382</t>
  </si>
  <si>
    <t>351-0862-2969-03</t>
  </si>
  <si>
    <t>서민준</t>
  </si>
  <si>
    <t>08.10.15.</t>
  </si>
  <si>
    <t>전남 보성군 조성면 대흥길 53</t>
  </si>
  <si>
    <t>전남체육중학교</t>
  </si>
  <si>
    <t>태권도부</t>
  </si>
  <si>
    <t>010-2335-7827</t>
  </si>
  <si>
    <t>010-5347-7827</t>
  </si>
  <si>
    <t>351-0855-8809-13</t>
  </si>
  <si>
    <t>김은경</t>
  </si>
  <si>
    <t>020803</t>
  </si>
  <si>
    <t>전남 보성군 득량면 예당중앙길 32-9</t>
  </si>
  <si>
    <t>목포과학대학교</t>
  </si>
  <si>
    <t>물리치료과</t>
  </si>
  <si>
    <t>010-8475-3776</t>
  </si>
  <si>
    <t>010-3410-3725</t>
  </si>
  <si>
    <t>352-1652-3183-13</t>
  </si>
  <si>
    <t>0176515699</t>
  </si>
  <si>
    <t>김자연</t>
  </si>
  <si>
    <t>040904</t>
  </si>
  <si>
    <t>전남 보성군 보성읍 송재로 195</t>
  </si>
  <si>
    <t>010-6224-7594</t>
  </si>
  <si>
    <t>010-7255-1053</t>
  </si>
  <si>
    <t>351-0318-3586-73</t>
  </si>
  <si>
    <t>화순군</t>
  </si>
  <si>
    <t>이윤아</t>
  </si>
  <si>
    <t>000819</t>
  </si>
  <si>
    <t>전남 화순군 광덕로 180 부영3차 305동 910호</t>
  </si>
  <si>
    <t>조경학과</t>
  </si>
  <si>
    <t>010-9916-0681</t>
  </si>
  <si>
    <t>010-5162-8500</t>
  </si>
  <si>
    <t>797501-01-202432</t>
  </si>
  <si>
    <t>0171926448</t>
  </si>
  <si>
    <t>김은솔</t>
  </si>
  <si>
    <t>000921</t>
  </si>
  <si>
    <t>전남 화순군 춘양면 강변길 29-7</t>
  </si>
  <si>
    <t>조선이공대학교</t>
  </si>
  <si>
    <t>뷰티아트학과</t>
  </si>
  <si>
    <t>010-9440-0921</t>
  </si>
  <si>
    <t>010-4152-7538</t>
  </si>
  <si>
    <t>352-8624-7538-13</t>
  </si>
  <si>
    <t>0162416103</t>
  </si>
  <si>
    <t>2년제</t>
  </si>
  <si>
    <t>박지은</t>
  </si>
  <si>
    <t>011018</t>
  </si>
  <si>
    <t>전남 화순군 광덕로 155 부영2차 204동 504호</t>
  </si>
  <si>
    <t>연세대학교</t>
  </si>
  <si>
    <t>치의예과</t>
  </si>
  <si>
    <t>010-8828-1870</t>
  </si>
  <si>
    <t>010-3616-1870</t>
  </si>
  <si>
    <t>797502-01-148717</t>
  </si>
  <si>
    <t>0166647060</t>
  </si>
  <si>
    <t>박혜진</t>
  </si>
  <si>
    <t>990530</t>
  </si>
  <si>
    <t>전남 화순군 진각로 227</t>
  </si>
  <si>
    <t>이화여자대학교</t>
  </si>
  <si>
    <t>컴퓨터공학전공</t>
  </si>
  <si>
    <t>010-4243-7372</t>
  </si>
  <si>
    <t>010-9473-7372</t>
  </si>
  <si>
    <t>352-1384-6760-03</t>
  </si>
  <si>
    <t>0152526446</t>
  </si>
  <si>
    <t>문혜민</t>
  </si>
  <si>
    <t>990818</t>
  </si>
  <si>
    <t>전남 화순군 광덕로 203 금호타운 101동 1506호</t>
  </si>
  <si>
    <t>스포츠과학부</t>
  </si>
  <si>
    <t>010-5292-8581</t>
  </si>
  <si>
    <t>010-3610-3721</t>
  </si>
  <si>
    <t>797502-01-105558</t>
  </si>
  <si>
    <t>0152164190</t>
  </si>
  <si>
    <t>김은서</t>
  </si>
  <si>
    <t>081127</t>
  </si>
  <si>
    <t>전남 화순군 화순읍 충의로273-1</t>
  </si>
  <si>
    <t>화순제일중학교</t>
  </si>
  <si>
    <t>061-374-2557</t>
  </si>
  <si>
    <t>352-1810-0189-43</t>
  </si>
  <si>
    <t>최민서</t>
  </si>
  <si>
    <t>070109</t>
  </si>
  <si>
    <t>전남 화순군 사평면 원진길 37</t>
  </si>
  <si>
    <t>화순사평중학교</t>
  </si>
  <si>
    <t>010-2196-6307</t>
  </si>
  <si>
    <t>010-8865-6307</t>
  </si>
  <si>
    <t>352-0900-9182-13</t>
  </si>
  <si>
    <t>박슬비</t>
  </si>
  <si>
    <t>070506</t>
  </si>
  <si>
    <t>전남 화순군 화순읍 한고을길12, 101-103(흥용@)</t>
  </si>
  <si>
    <t>010-2982-9361</t>
  </si>
  <si>
    <t>010-5266-9361</t>
  </si>
  <si>
    <t>200360-02-176682</t>
  </si>
  <si>
    <t>윤지원</t>
  </si>
  <si>
    <t>030728</t>
  </si>
  <si>
    <t>화순고등학교</t>
  </si>
  <si>
    <t>352-0495-8566-83</t>
  </si>
  <si>
    <t>박신희</t>
  </si>
  <si>
    <t>031121</t>
  </si>
  <si>
    <t>전남 화순군 화순읍 칠충로116</t>
  </si>
  <si>
    <t>이양고등학교</t>
  </si>
  <si>
    <t>010-8537-0522</t>
  </si>
  <si>
    <t>010-4125-2055</t>
  </si>
  <si>
    <t>1073-206-800815</t>
  </si>
  <si>
    <t>김은별</t>
  </si>
  <si>
    <t>050526</t>
  </si>
  <si>
    <t>736-121-569658</t>
  </si>
  <si>
    <t>김예지</t>
  </si>
  <si>
    <t>051026</t>
  </si>
  <si>
    <t>전남 화순군 화순읍 오성로468, 101-1305(오성2차@)</t>
  </si>
  <si>
    <t>능주고등학교</t>
  </si>
  <si>
    <t>010-5949-6909</t>
  </si>
  <si>
    <t>010-2663-6908</t>
  </si>
  <si>
    <t>356-1444-4232-83</t>
  </si>
  <si>
    <t>허수연</t>
  </si>
  <si>
    <t>010227</t>
  </si>
  <si>
    <t>전남 화순군 화순읍 알메로86, 402-1108(서라4차@)</t>
  </si>
  <si>
    <t>경제학과</t>
  </si>
  <si>
    <t>010-5618-3846</t>
  </si>
  <si>
    <t>010-8293-7574</t>
  </si>
  <si>
    <t>351-0906-3564-23</t>
  </si>
  <si>
    <t>류수빈</t>
  </si>
  <si>
    <t>990611</t>
  </si>
  <si>
    <t>전남 화순군 화순읍 알메로86, 402-605(서라4차@)</t>
  </si>
  <si>
    <t>수학교육과</t>
  </si>
  <si>
    <t>010-8933-3969</t>
  </si>
  <si>
    <t>010-3618-3969</t>
  </si>
  <si>
    <t>797501-01-093230</t>
  </si>
  <si>
    <t>유수빈</t>
  </si>
  <si>
    <t>한승구</t>
  </si>
  <si>
    <t>010526</t>
  </si>
  <si>
    <t>전남 화순군 화순읍 이양면 봉하등길 22</t>
  </si>
  <si>
    <t>윤리교육</t>
  </si>
  <si>
    <t>010-5340-6181</t>
  </si>
  <si>
    <t>010-9875-6181</t>
  </si>
  <si>
    <t>623120-52-098881</t>
  </si>
  <si>
    <t>장흥군</t>
  </si>
  <si>
    <t>길윤종</t>
  </si>
  <si>
    <t>980628</t>
  </si>
  <si>
    <t>전남 장흥군 장흥읍 북부로 20, 301호</t>
  </si>
  <si>
    <t>사회복지학부</t>
  </si>
  <si>
    <t>010-9862-1448</t>
  </si>
  <si>
    <t>010-2680-1448</t>
  </si>
  <si>
    <t>501098-02-039944</t>
  </si>
  <si>
    <t>0149299698</t>
  </si>
  <si>
    <t>김민수</t>
  </si>
  <si>
    <t>전기공학과</t>
  </si>
  <si>
    <t>조민영</t>
  </si>
  <si>
    <t>000922</t>
  </si>
  <si>
    <t>경남 진주시 진주역로 166,714호</t>
  </si>
  <si>
    <t>경상국립대학교</t>
  </si>
  <si>
    <t>식품영양학과/자연과학대학</t>
  </si>
  <si>
    <t>010-2019-9430</t>
  </si>
  <si>
    <t>010-3614-3526</t>
  </si>
  <si>
    <t>302-0284-5139-11</t>
  </si>
  <si>
    <t>0165156446</t>
  </si>
  <si>
    <t>양수빈</t>
  </si>
  <si>
    <t>991110</t>
  </si>
  <si>
    <t>광주 광산구 첨단중앙로153, 103-305</t>
  </si>
  <si>
    <t>초등교육학과</t>
  </si>
  <si>
    <t>010-4575-8641</t>
  </si>
  <si>
    <t>010-6713-1008</t>
  </si>
  <si>
    <t>246-12-247471</t>
  </si>
  <si>
    <t>0152398511</t>
  </si>
  <si>
    <t>류세영</t>
  </si>
  <si>
    <t>971102</t>
  </si>
  <si>
    <t>전남 장흥군 부산면 흥성로 686-9</t>
  </si>
  <si>
    <t>한국외국어대학교</t>
  </si>
  <si>
    <t>남아프리카어/국제지역대학</t>
  </si>
  <si>
    <t>010-8637-4793</t>
  </si>
  <si>
    <t>010-9304-4793</t>
  </si>
  <si>
    <t>3333-15-8116632</t>
  </si>
  <si>
    <t>0137131437</t>
  </si>
  <si>
    <t>대출1,110,500원</t>
  </si>
  <si>
    <t>박다빈</t>
  </si>
  <si>
    <t>020717</t>
  </si>
  <si>
    <t>전남 장흥군 장흥읍 못골길23</t>
  </si>
  <si>
    <t>군사학부</t>
  </si>
  <si>
    <t>010-3200-5826</t>
  </si>
  <si>
    <t>010-3485-5826</t>
  </si>
  <si>
    <t>351-0830-2713-13</t>
  </si>
  <si>
    <t>전수찬</t>
  </si>
  <si>
    <t>970318</t>
  </si>
  <si>
    <t>서울 종로구 성균관로5길 39-6,201호</t>
  </si>
  <si>
    <t>성균관대학교</t>
  </si>
  <si>
    <t>사학과/인문대학</t>
  </si>
  <si>
    <t>010-8416-5842</t>
  </si>
  <si>
    <t>010-5835-5842</t>
  </si>
  <si>
    <t>937702-00-183337</t>
  </si>
  <si>
    <t>권호정</t>
  </si>
  <si>
    <t>040221</t>
  </si>
  <si>
    <t>전남 장흥군 대덕읍 동신길13</t>
  </si>
  <si>
    <t>전남생명과학고등학교</t>
  </si>
  <si>
    <t>축산과</t>
  </si>
  <si>
    <t>010-7725-7135</t>
  </si>
  <si>
    <t>010-3780-7135</t>
  </si>
  <si>
    <t>351-0956-2221-23</t>
  </si>
  <si>
    <t>황정숙</t>
  </si>
  <si>
    <t>011106</t>
  </si>
  <si>
    <t>전남 장흥군 대덕읍 장흥대로 853-1</t>
  </si>
  <si>
    <t>전주기전대학교</t>
  </si>
  <si>
    <t>010-9965-7213</t>
  </si>
  <si>
    <t>010-3305-6497</t>
  </si>
  <si>
    <t>352-0194-1732-23</t>
  </si>
  <si>
    <t>강진군</t>
  </si>
  <si>
    <t>김두현</t>
  </si>
  <si>
    <t>030907</t>
  </si>
  <si>
    <t>전남 강진군 도암면 계산길 115-5</t>
  </si>
  <si>
    <t>전남생명과학고</t>
  </si>
  <si>
    <t>친환경농업경영과</t>
  </si>
  <si>
    <t>010-7122-1407</t>
  </si>
  <si>
    <t>010-4618-1307</t>
  </si>
  <si>
    <t>356-1433-5460-83</t>
  </si>
  <si>
    <t>신은혜</t>
  </si>
  <si>
    <t>050524</t>
  </si>
  <si>
    <t>전남 강진군 강진읍 서성1길21, 건우2차101-201</t>
  </si>
  <si>
    <t>병영상고</t>
  </si>
  <si>
    <t>010-5785-6628</t>
  </si>
  <si>
    <t>010-4642-6628</t>
  </si>
  <si>
    <t>352-1831-4098-53</t>
  </si>
  <si>
    <t>정혜선</t>
  </si>
  <si>
    <t>051205</t>
  </si>
  <si>
    <t>전남 강진군 강진읍 향교로 68-5 그린빌라1차 a동 401</t>
  </si>
  <si>
    <t>전남예술고</t>
  </si>
  <si>
    <t>미술과</t>
  </si>
  <si>
    <t>010-5502-2654</t>
  </si>
  <si>
    <t>010-4809-2654</t>
  </si>
  <si>
    <t>302-0091-9298-91</t>
  </si>
  <si>
    <t>강동준</t>
  </si>
  <si>
    <t>020422</t>
  </si>
  <si>
    <t>전남 강진군 강진읍 서성1길 21, 102-502호</t>
  </si>
  <si>
    <t>010-6626-2021</t>
  </si>
  <si>
    <t>010-4178-2055</t>
  </si>
  <si>
    <t>312-0181-9658-41</t>
  </si>
  <si>
    <t>전수진</t>
  </si>
  <si>
    <t>020426</t>
  </si>
  <si>
    <t>전남 강진군 작천면 퇴동길 49-2</t>
  </si>
  <si>
    <t>부동산금융학과/인문사회과학대학</t>
  </si>
  <si>
    <t>010-3532-6714</t>
  </si>
  <si>
    <t>010-4884-6714</t>
  </si>
  <si>
    <t>351-0781-5442-73</t>
  </si>
  <si>
    <t>하사라</t>
  </si>
  <si>
    <t>020607</t>
  </si>
  <si>
    <t>전남 강진군 강진읍 솔치로 22-3</t>
  </si>
  <si>
    <t>한국침례신학대학교</t>
  </si>
  <si>
    <t>교회음악과</t>
  </si>
  <si>
    <t>010-4135-5509</t>
  </si>
  <si>
    <t>010-9611-5519</t>
  </si>
  <si>
    <t>302-1496-0359-51</t>
  </si>
  <si>
    <t>영암군</t>
  </si>
  <si>
    <t>양혜정</t>
  </si>
  <si>
    <t>040902</t>
  </si>
  <si>
    <t>전남 영암군 영암읍 교동리 새동네길 8-9</t>
  </si>
  <si>
    <t>영암여자고등학교</t>
  </si>
  <si>
    <t>010-9183-0650</t>
  </si>
  <si>
    <t>010-9419-0972</t>
  </si>
  <si>
    <t>352-0073-1258-13</t>
  </si>
  <si>
    <t>김아빈</t>
  </si>
  <si>
    <t>050221</t>
  </si>
  <si>
    <t>전남 영암군 삼호읍 삼호중앙로 222 용앙휴먼시아 202동 806호</t>
  </si>
  <si>
    <t>완도수산고등학교</t>
  </si>
  <si>
    <t>어선운항관리과</t>
  </si>
  <si>
    <t>010-4245-3274</t>
  </si>
  <si>
    <t>010-5110-3274</t>
  </si>
  <si>
    <t>351-0972-4749-43</t>
  </si>
  <si>
    <t>박무길</t>
  </si>
  <si>
    <t>990521</t>
  </si>
  <si>
    <t>전남 영암군 신북면 원월평길 36-7</t>
  </si>
  <si>
    <t>010-9174-8856</t>
  </si>
  <si>
    <t>010-9497-3764</t>
  </si>
  <si>
    <t>356-0702-2208-53</t>
  </si>
  <si>
    <t>최철</t>
  </si>
  <si>
    <t>551222</t>
  </si>
  <si>
    <t>전남 영암군 군서면 양지촌길 28-3</t>
  </si>
  <si>
    <t>동아보건대학교</t>
  </si>
  <si>
    <t>010-9091-6788</t>
  </si>
  <si>
    <t>302-1122-2441-01</t>
  </si>
  <si>
    <t>무안군</t>
  </si>
  <si>
    <t>이민재</t>
  </si>
  <si>
    <t>전남 무안군 삼향읍 후광대로 330, 1507호</t>
  </si>
  <si>
    <t>010-6645-3181</t>
  </si>
  <si>
    <t>010-3005-7676</t>
  </si>
  <si>
    <t>302-6645-3181-21</t>
  </si>
  <si>
    <t>임예진</t>
  </si>
  <si>
    <t>000821</t>
  </si>
  <si>
    <t>전남 무안군 청계면 청계중앙길 11</t>
  </si>
  <si>
    <t>지적학과</t>
  </si>
  <si>
    <t>010-4247-6080</t>
  </si>
  <si>
    <t>010-4605-6070</t>
  </si>
  <si>
    <t>3333-11-0724338</t>
  </si>
  <si>
    <t>박경서</t>
  </si>
  <si>
    <t>010524</t>
  </si>
  <si>
    <t>전남 무안군 삼향읍 남악2로74번길 42, 110-1001</t>
  </si>
  <si>
    <t>세한대학교</t>
  </si>
  <si>
    <t>특수교육학과</t>
  </si>
  <si>
    <t>010-6409-1552</t>
  </si>
  <si>
    <t>010-6409-3783</t>
  </si>
  <si>
    <t>351-0095-7590-83</t>
  </si>
  <si>
    <t>김성진</t>
  </si>
  <si>
    <t>050513</t>
  </si>
  <si>
    <t>전남 무안군 일로읍 일로중앙로 19-13 사회복지법인 소전원</t>
  </si>
  <si>
    <t>함평영화학교(고등학교)</t>
  </si>
  <si>
    <t>010-5644-0513</t>
  </si>
  <si>
    <t>351-0637-4566-63</t>
  </si>
  <si>
    <t>배소진</t>
  </si>
  <si>
    <t>030928</t>
  </si>
  <si>
    <t>전남 무안군 삼향읍 대죽서로 25-14, 901호</t>
  </si>
  <si>
    <t>목포중앙고등학교</t>
  </si>
  <si>
    <t>조선산업과</t>
  </si>
  <si>
    <t>010-4016-7649</t>
  </si>
  <si>
    <t>010-3111-1291</t>
  </si>
  <si>
    <t>302-4016-7649-21</t>
  </si>
  <si>
    <t>보호자 전화 (고모)'배주미' 입력</t>
  </si>
  <si>
    <t>최은지</t>
  </si>
  <si>
    <t>030725</t>
  </si>
  <si>
    <t>목포여자상업고등학교</t>
  </si>
  <si>
    <t>보건경영과</t>
  </si>
  <si>
    <t>010-8206-7201</t>
  </si>
  <si>
    <t>351-1016-3433-13</t>
  </si>
  <si>
    <t>추가선발(배정금액내 조정)</t>
  </si>
  <si>
    <t>신예림</t>
  </si>
  <si>
    <t>030805</t>
  </si>
  <si>
    <t>굼융정보과</t>
  </si>
  <si>
    <t>010-4828-6293</t>
  </si>
  <si>
    <t>351-1016-3287-83</t>
  </si>
  <si>
    <t>차수영</t>
  </si>
  <si>
    <t>070328</t>
  </si>
  <si>
    <t>전남 무안군 삼향읍 삼일로 128-1</t>
  </si>
  <si>
    <t>무안중학교</t>
  </si>
  <si>
    <t>010-6535-2565</t>
  </si>
  <si>
    <t>010-4368-7955</t>
  </si>
  <si>
    <t>351-1139-1682-93</t>
  </si>
  <si>
    <t>곽은정</t>
  </si>
  <si>
    <t>070512</t>
  </si>
  <si>
    <t>010-8870-4722</t>
  </si>
  <si>
    <t>9002-1962-2399-2</t>
  </si>
  <si>
    <t>녹색에너지(성적)</t>
  </si>
  <si>
    <t>김류연</t>
  </si>
  <si>
    <t>030329</t>
  </si>
  <si>
    <t>전남 무안군 일로읍 오룡중앙동로65 오룡푸르지오 204-1301</t>
  </si>
  <si>
    <t>세무정보과</t>
  </si>
  <si>
    <t>010-2191-8939</t>
  </si>
  <si>
    <t>010-8010-8939</t>
  </si>
  <si>
    <t>3333-20-1930292</t>
  </si>
  <si>
    <t>김송희</t>
  </si>
  <si>
    <t>040827</t>
  </si>
  <si>
    <t>전남 무안군 무안읍 백로로 194-32</t>
  </si>
  <si>
    <t>백제고등학교</t>
  </si>
  <si>
    <t>010-6693-2919</t>
  </si>
  <si>
    <t>010-9766-2919</t>
  </si>
  <si>
    <t>352-0234-0717-23</t>
  </si>
  <si>
    <t>전미현</t>
  </si>
  <si>
    <t>030622</t>
  </si>
  <si>
    <t>전남 무안군 삼향읍 남악2로74번길 42, 103-403</t>
  </si>
  <si>
    <t>목포혜인여자고등학교</t>
  </si>
  <si>
    <t>010-4536-0622</t>
  </si>
  <si>
    <t>010-4160-0842</t>
  </si>
  <si>
    <t>352-0485-7719-43</t>
  </si>
  <si>
    <t>이화진</t>
  </si>
  <si>
    <t>990805</t>
  </si>
  <si>
    <t>전남 무안군 청계면 도림길 81, 3층</t>
  </si>
  <si>
    <t>환경교육과</t>
  </si>
  <si>
    <t>010-5674-4343</t>
  </si>
  <si>
    <t>010-5630-0868</t>
  </si>
  <si>
    <t>110-488-611038</t>
  </si>
  <si>
    <t>0156312861</t>
  </si>
  <si>
    <t>김가원</t>
  </si>
  <si>
    <t>990217</t>
  </si>
  <si>
    <t>전남 무안군 삼향읍 삼향로 127-3</t>
  </si>
  <si>
    <t>010-8981-2175</t>
  </si>
  <si>
    <t>010-9255-2175</t>
  </si>
  <si>
    <t>500322-01-017469</t>
  </si>
  <si>
    <t>0152333082</t>
  </si>
  <si>
    <t>고설화</t>
  </si>
  <si>
    <t>990108</t>
  </si>
  <si>
    <t>전남 무안군 청계면 솔치길 83-1</t>
  </si>
  <si>
    <t>뷰티미용학과</t>
  </si>
  <si>
    <t>010-5270-9216</t>
  </si>
  <si>
    <t>010-6654-0014</t>
  </si>
  <si>
    <t>351-0981-6049-83</t>
  </si>
  <si>
    <t>0152062651</t>
  </si>
  <si>
    <t>김예은</t>
  </si>
  <si>
    <t>990901</t>
  </si>
  <si>
    <t>전남 무안군 무안읍 하마로31, 101동 1302호</t>
  </si>
  <si>
    <t>국어국문학과</t>
  </si>
  <si>
    <t>010-9493-0546</t>
  </si>
  <si>
    <t>010-3674-0546</t>
  </si>
  <si>
    <t>352-1382-7947-93</t>
  </si>
  <si>
    <t>0151711439</t>
  </si>
  <si>
    <t>이지예</t>
  </si>
  <si>
    <t>000215</t>
  </si>
  <si>
    <t>전남 무안군 무안읍 황토길 527-7</t>
  </si>
  <si>
    <t>관광일본어학과</t>
  </si>
  <si>
    <t>010-9217-5275</t>
  </si>
  <si>
    <t>010-8575-5275</t>
  </si>
  <si>
    <t>635022-52-129982</t>
  </si>
  <si>
    <t>0167113083</t>
  </si>
  <si>
    <t>김세은</t>
  </si>
  <si>
    <t>990908</t>
  </si>
  <si>
    <t>전남 무안군 일로읍 오룡번영로85 호반써밋 305-1103</t>
  </si>
  <si>
    <t>010-2027-5719</t>
  </si>
  <si>
    <t>010-3706-3578</t>
  </si>
  <si>
    <t>688801-00-088203</t>
  </si>
  <si>
    <t>0155038227</t>
  </si>
  <si>
    <t>김슬기</t>
  </si>
  <si>
    <t>010607</t>
  </si>
  <si>
    <t>전남 무안군 일로읍 비로길 153-42</t>
  </si>
  <si>
    <t>010-4095-9128</t>
  </si>
  <si>
    <t>010-3635-9128</t>
  </si>
  <si>
    <t>653811-52-098216</t>
  </si>
  <si>
    <t>0168013221</t>
  </si>
  <si>
    <t>한지수</t>
  </si>
  <si>
    <t>010926</t>
  </si>
  <si>
    <t>전남 무안군 몽탄면 영산강로 2528</t>
  </si>
  <si>
    <t>임상병리학과</t>
  </si>
  <si>
    <t>010-8905-2460</t>
  </si>
  <si>
    <t>010-4616-2460</t>
  </si>
  <si>
    <t>635055-51-037891</t>
  </si>
  <si>
    <t>0167033771</t>
  </si>
  <si>
    <t>정태성</t>
  </si>
  <si>
    <t>991218</t>
  </si>
  <si>
    <t>전남 무안군 삼향읍 남악영산길 39, 109-401</t>
  </si>
  <si>
    <t>산업공학과</t>
  </si>
  <si>
    <t>010-7125-8152</t>
  </si>
  <si>
    <t>010-6787-8151</t>
  </si>
  <si>
    <t>203902-04-250787</t>
  </si>
  <si>
    <t>0152150069</t>
  </si>
  <si>
    <t>오지선</t>
  </si>
  <si>
    <t>970805</t>
  </si>
  <si>
    <t>전남 무안군 삼향읍 남악4로34번길 31, 106-601</t>
  </si>
  <si>
    <t>문헌정보학과</t>
  </si>
  <si>
    <t>010-2975-4625</t>
  </si>
  <si>
    <t>010-6613-1643</t>
  </si>
  <si>
    <t>302-1115-8613-81</t>
  </si>
  <si>
    <t>180%이상</t>
  </si>
  <si>
    <t>0142140964</t>
  </si>
  <si>
    <t>김하선</t>
  </si>
  <si>
    <t>010313</t>
  </si>
  <si>
    <t>전남 무안군 일로읍 오룡중앙동로37 에듀포레푸르지오 102-702</t>
  </si>
  <si>
    <t>010-6484-3305</t>
  </si>
  <si>
    <t>010-8852-4581</t>
  </si>
  <si>
    <t>3333-11-2214924</t>
  </si>
  <si>
    <t>0167159760</t>
  </si>
  <si>
    <t>박민준</t>
  </si>
  <si>
    <t>960622</t>
  </si>
  <si>
    <t>전남 무안군 삼향읍 남악2로74번길 13, 207-1102</t>
  </si>
  <si>
    <t>010-7252-3847</t>
  </si>
  <si>
    <t>010-8605-3847</t>
  </si>
  <si>
    <t>3333-02-5679649</t>
  </si>
  <si>
    <t>0132005447</t>
  </si>
  <si>
    <t>김민경</t>
  </si>
  <si>
    <t>000107</t>
  </si>
  <si>
    <t>전남 무안군 삼향읍 남악5로72번길 7, 108-502</t>
  </si>
  <si>
    <t>숙명여자대학교</t>
  </si>
  <si>
    <t>정치외교학과</t>
  </si>
  <si>
    <t>010-8869-1806</t>
  </si>
  <si>
    <t>010-5251-1806</t>
  </si>
  <si>
    <t>3333-07-7037889</t>
  </si>
  <si>
    <t>0152526721</t>
  </si>
  <si>
    <t>함평군</t>
  </si>
  <si>
    <t>김소미</t>
  </si>
  <si>
    <t>전남 함평군 나산면 함장로 2442</t>
  </si>
  <si>
    <t>함평중학교</t>
  </si>
  <si>
    <t>010-8355-3310</t>
  </si>
  <si>
    <t>010-3627-3312</t>
  </si>
  <si>
    <t>352-1615-8849-13</t>
  </si>
  <si>
    <t>저소득</t>
  </si>
  <si>
    <t>윤건우</t>
  </si>
  <si>
    <t>081119</t>
  </si>
  <si>
    <t>전남 함평군 해보면 소성길 48</t>
  </si>
  <si>
    <t>함평해보중학교</t>
  </si>
  <si>
    <t>010-9431-6248</t>
  </si>
  <si>
    <t>010-2022-2640</t>
  </si>
  <si>
    <t>356-1170-4392-43</t>
  </si>
  <si>
    <t>진소령</t>
  </si>
  <si>
    <t>071219</t>
  </si>
  <si>
    <t>전남 함평군 해보면 해삼로 302(영진 1002호)</t>
  </si>
  <si>
    <t>010-7225-1599</t>
  </si>
  <si>
    <t>010-7605-1599</t>
  </si>
  <si>
    <t>352-1574-6516-23</t>
  </si>
  <si>
    <t>김다윗</t>
  </si>
  <si>
    <t>전남 함평군 함평읍 기산길 18</t>
  </si>
  <si>
    <t>함평학다리고등학교</t>
  </si>
  <si>
    <t>010-5191-7909</t>
  </si>
  <si>
    <t>010-9855-7909</t>
  </si>
  <si>
    <t>302-0176-7886-61</t>
  </si>
  <si>
    <t>녹색에너지(소득)</t>
  </si>
  <si>
    <t>정미진</t>
  </si>
  <si>
    <t>040102</t>
  </si>
  <si>
    <t>전남 함평군 엄다면 정동길 30-18</t>
  </si>
  <si>
    <t>전남보건고등학교</t>
  </si>
  <si>
    <t>010-2831-7049</t>
  </si>
  <si>
    <t>010-8625-7049</t>
  </si>
  <si>
    <t>352-1258-4678-03</t>
  </si>
  <si>
    <t>김보라</t>
  </si>
  <si>
    <t>040813</t>
  </si>
  <si>
    <t>전남 함평군 대동면 시랑길 21-4</t>
  </si>
  <si>
    <t>010-5564-9375</t>
  </si>
  <si>
    <t>010-9131-9375</t>
  </si>
  <si>
    <t>356-1342-0922-63</t>
  </si>
  <si>
    <t>전남 함평군 손불면 동암로 281-45</t>
  </si>
  <si>
    <t>010-4548-4598</t>
  </si>
  <si>
    <t>010-5472-4598</t>
  </si>
  <si>
    <t>352-0311-3886-63</t>
  </si>
  <si>
    <t>윤건</t>
  </si>
  <si>
    <t>040409</t>
  </si>
  <si>
    <t>전남 함평군 손불면 죽암죽장길 358</t>
  </si>
  <si>
    <t>010-9471-9612</t>
  </si>
  <si>
    <t>010-9475-5458</t>
  </si>
  <si>
    <t>302-0151-2145-51</t>
  </si>
  <si>
    <t>박혜인</t>
  </si>
  <si>
    <t>031227</t>
  </si>
  <si>
    <t>전남 함평군 손불면 목교길 62</t>
  </si>
  <si>
    <t>010-8747-3109</t>
  </si>
  <si>
    <t>010-6250-3109</t>
  </si>
  <si>
    <t>352-1713-0370-43</t>
  </si>
  <si>
    <t>이태현</t>
  </si>
  <si>
    <t>041213</t>
  </si>
  <si>
    <t>전남 함평군 손불면 함평항길 125</t>
  </si>
  <si>
    <t>영광공업고등학교</t>
  </si>
  <si>
    <t>010-5457-0572</t>
  </si>
  <si>
    <t>010-2634-0572</t>
  </si>
  <si>
    <t>352-0813-7623-43</t>
  </si>
  <si>
    <t>이수영</t>
  </si>
  <si>
    <t>040103</t>
  </si>
  <si>
    <t>전남 함평군 해보면 창서길 33</t>
  </si>
  <si>
    <t>장성삼계고등학교</t>
  </si>
  <si>
    <t>010-9435-0423</t>
  </si>
  <si>
    <t>010-4529-2757</t>
  </si>
  <si>
    <t>641102-52-146804</t>
  </si>
  <si>
    <t>류민국</t>
  </si>
  <si>
    <t>970826</t>
  </si>
  <si>
    <t>국민대학교</t>
  </si>
  <si>
    <t>자동차공학과</t>
  </si>
  <si>
    <t>010-5011-5131</t>
  </si>
  <si>
    <t>010-6316-2228</t>
  </si>
  <si>
    <t>500686-02-063818</t>
  </si>
  <si>
    <t>0137918894</t>
  </si>
  <si>
    <t>윤희아</t>
  </si>
  <si>
    <t>011116</t>
  </si>
  <si>
    <t>전남 함평군 해보면 유정길 33</t>
  </si>
  <si>
    <t>시각문화큐레이터</t>
  </si>
  <si>
    <t>010-9362-0860</t>
  </si>
  <si>
    <t>010-8838-1084</t>
  </si>
  <si>
    <t>356-1163-9250-13</t>
  </si>
  <si>
    <t>0167919225</t>
  </si>
  <si>
    <t>최예신</t>
  </si>
  <si>
    <t>020823</t>
  </si>
  <si>
    <t>전남 함평군 학교면 학교월산길 89</t>
  </si>
  <si>
    <t>부산대학교</t>
  </si>
  <si>
    <t>공공정책학부</t>
  </si>
  <si>
    <t>010-9907-2793</t>
  </si>
  <si>
    <t>010-4051-2793</t>
  </si>
  <si>
    <t>302-1165-5702-81</t>
  </si>
  <si>
    <t>0177254865</t>
  </si>
  <si>
    <t>강대종</t>
  </si>
  <si>
    <t>990604</t>
  </si>
  <si>
    <t>전남 함평군 엄다면 엄다길 63-4</t>
  </si>
  <si>
    <t>응급구조학과</t>
  </si>
  <si>
    <t>010-5910-7543</t>
  </si>
  <si>
    <t>010-5611-7543</t>
  </si>
  <si>
    <t>351-0480-5887-13</t>
  </si>
  <si>
    <t>0155836539</t>
  </si>
  <si>
    <t>김지민</t>
  </si>
  <si>
    <t>전남 함평군 나산면 나산월봉길 145-35</t>
  </si>
  <si>
    <t>한의학과</t>
  </si>
  <si>
    <t>010-2138-0988</t>
  </si>
  <si>
    <t>010-2682-0986</t>
  </si>
  <si>
    <t>351-1046-5793-73</t>
  </si>
  <si>
    <t>0159540626</t>
  </si>
  <si>
    <t>대출상환 대상자</t>
  </si>
  <si>
    <t>윤근영</t>
  </si>
  <si>
    <t>030102</t>
  </si>
  <si>
    <t>가톨릭대학교</t>
  </si>
  <si>
    <t>010-5003-6768</t>
  </si>
  <si>
    <t>010-9434-6768</t>
  </si>
  <si>
    <t>302-0586-7248-11</t>
  </si>
  <si>
    <t>0167748890</t>
  </si>
  <si>
    <t>고재윤</t>
  </si>
  <si>
    <t>050217</t>
  </si>
  <si>
    <t>전남 함평군 월야면 문화로 1125</t>
  </si>
  <si>
    <t>함평고등학교</t>
  </si>
  <si>
    <t>010-5766-7277</t>
  </si>
  <si>
    <t>010-4027-7722</t>
  </si>
  <si>
    <t>356-1169-5553-63</t>
  </si>
  <si>
    <t>010716</t>
  </si>
  <si>
    <t>전남 함평군 함평읍 함장로 1202-22</t>
  </si>
  <si>
    <t>010-5367-1742</t>
  </si>
  <si>
    <t>010-5370-5106</t>
  </si>
  <si>
    <t>351-0764-9164-13</t>
  </si>
  <si>
    <t>안미연</t>
  </si>
  <si>
    <t>서영대학교</t>
  </si>
  <si>
    <t>보건행정과</t>
  </si>
  <si>
    <t>010-2973-7941</t>
  </si>
  <si>
    <t>010-2203-8359</t>
  </si>
  <si>
    <t xml:space="preserve"> 356-0617-0029-13</t>
  </si>
  <si>
    <t>0151516256</t>
  </si>
  <si>
    <t>김의진</t>
  </si>
  <si>
    <t>980821</t>
  </si>
  <si>
    <t>전남 함평군 손불면 손불용흥길 72-8</t>
  </si>
  <si>
    <t>경희대학교</t>
  </si>
  <si>
    <t>응용화학과/응용과학대학</t>
  </si>
  <si>
    <t>534-910282-28107</t>
  </si>
  <si>
    <t>0144660751</t>
  </si>
  <si>
    <t>모수연</t>
  </si>
  <si>
    <t>011127</t>
  </si>
  <si>
    <t>010-3642-9689</t>
  </si>
  <si>
    <t>010-9258-9689</t>
  </si>
  <si>
    <t>352-9258-9689-63</t>
  </si>
  <si>
    <t>0170377442</t>
  </si>
  <si>
    <t>영광군</t>
  </si>
  <si>
    <t>김도현</t>
  </si>
  <si>
    <t>전라남도 영광군 영광읍 물무로 227, 106-1104</t>
  </si>
  <si>
    <t>영광중학교</t>
  </si>
  <si>
    <t>010-5063-6877</t>
  </si>
  <si>
    <t>010-4252-6878</t>
  </si>
  <si>
    <t>500264-02-301338</t>
  </si>
  <si>
    <t>김재영</t>
  </si>
  <si>
    <t>전라남도 영광군 영광읍 물무로 2길 14</t>
  </si>
  <si>
    <t>해룡고등학교</t>
  </si>
  <si>
    <t>010-7557-1446</t>
  </si>
  <si>
    <t>010-2686-1446</t>
  </si>
  <si>
    <t>110-514-469775</t>
  </si>
  <si>
    <t>박은비</t>
  </si>
  <si>
    <t>전라남도 영광군 백수읍 성지로 1159</t>
  </si>
  <si>
    <t>010-7758-3001</t>
  </si>
  <si>
    <t>807-02-200647</t>
  </si>
  <si>
    <t>이하늘</t>
  </si>
  <si>
    <t>법성고등학교</t>
  </si>
  <si>
    <t>010-3555-1754</t>
  </si>
  <si>
    <t>010-9601-0885</t>
  </si>
  <si>
    <t>356-1300-4948-23</t>
  </si>
  <si>
    <t>백창선</t>
  </si>
  <si>
    <t>010-2702-9155</t>
  </si>
  <si>
    <t>010-7740-4408</t>
  </si>
  <si>
    <t>356-0494-6576-73</t>
  </si>
  <si>
    <t>0147802197</t>
  </si>
  <si>
    <t>박민재</t>
  </si>
  <si>
    <t>고려대학교</t>
  </si>
  <si>
    <t>교육학과</t>
  </si>
  <si>
    <t>010-8534-2932</t>
  </si>
  <si>
    <t>010-8529-2932</t>
  </si>
  <si>
    <t>302-0962-0363-21</t>
  </si>
  <si>
    <t>0171831338</t>
  </si>
  <si>
    <t>이세인</t>
  </si>
  <si>
    <t>전라남도 영광군 법성면 용덕로 1길 19</t>
  </si>
  <si>
    <t>010-7134-4636</t>
  </si>
  <si>
    <t>352-1329-0272-43</t>
  </si>
  <si>
    <t>김수호</t>
  </si>
  <si>
    <t>010-9287-5098</t>
  </si>
  <si>
    <t>010-7111-5098</t>
  </si>
  <si>
    <t>351-1149-8370-13</t>
  </si>
  <si>
    <t>강태혁</t>
  </si>
  <si>
    <t>전라남도 영광군 군남면 육창로 4길 51-22</t>
  </si>
  <si>
    <t>010-7742-4112</t>
  </si>
  <si>
    <t>356-1387-5072-33</t>
  </si>
  <si>
    <t>신현우</t>
  </si>
  <si>
    <t>전라남도 영광군 영광읍 월현로 121 b동 208호</t>
  </si>
  <si>
    <t>010-2113-3008</t>
  </si>
  <si>
    <t>010-5390-4522</t>
  </si>
  <si>
    <t>351-0111-1336-93</t>
  </si>
  <si>
    <t>고성민</t>
  </si>
  <si>
    <t>전라남도 영광군 영광읍 월현로 46-5</t>
  </si>
  <si>
    <t>010-6629-6035</t>
  </si>
  <si>
    <t>010-4472-0830</t>
  </si>
  <si>
    <t>352-1512-0672-03</t>
  </si>
  <si>
    <t>이주원</t>
  </si>
  <si>
    <t>전라남도 영광군 영광읍 중앙로2길 28,404호(하나빌5차)</t>
  </si>
  <si>
    <t>010-3074-6587</t>
  </si>
  <si>
    <t>010-4185-6587</t>
  </si>
  <si>
    <t>302-1436-8137-11</t>
  </si>
  <si>
    <t>최윤선</t>
  </si>
  <si>
    <t>전라남도 영광군 영광읍 천년로 13길 2-6</t>
  </si>
  <si>
    <t>010-4073-9642</t>
  </si>
  <si>
    <t>010-3587-9642</t>
  </si>
  <si>
    <t>352-0000-8225-43</t>
  </si>
  <si>
    <t>강미희</t>
  </si>
  <si>
    <t>전라남도 영광군 영광읍 신남로 232</t>
  </si>
  <si>
    <t>010-8372-4141</t>
  </si>
  <si>
    <t>010-3629-1188</t>
  </si>
  <si>
    <t>352-1240-8135-43</t>
  </si>
  <si>
    <t>0159417219</t>
  </si>
  <si>
    <t>최한비</t>
  </si>
  <si>
    <t>서울시 서초구 반포대로 18길 36 서초센트럴아이파크 102동 1703호</t>
  </si>
  <si>
    <t>010-2705-5011</t>
  </si>
  <si>
    <t>010-5267-5011</t>
  </si>
  <si>
    <t>3333-17-3517365</t>
  </si>
  <si>
    <t>0162860935</t>
  </si>
  <si>
    <t>조서영</t>
  </si>
  <si>
    <t>010-8642-1837</t>
  </si>
  <si>
    <t>010-9080-6291</t>
  </si>
  <si>
    <t>302-0857-3737-91</t>
  </si>
  <si>
    <t>0166508968</t>
  </si>
  <si>
    <t>김서영</t>
  </si>
  <si>
    <t>전라남도 영광군 영광읍 중앙로 97 근형퍼스트빌 603호</t>
  </si>
  <si>
    <t>010-2526-4175</t>
  </si>
  <si>
    <t>010-9220-1373</t>
  </si>
  <si>
    <t>302-1244-4235-41</t>
  </si>
  <si>
    <t>0162140810</t>
  </si>
  <si>
    <t>김재혁</t>
  </si>
  <si>
    <t>전라남도 영광군 홍농읍 계마길 121</t>
  </si>
  <si>
    <t>IT융합공학부</t>
  </si>
  <si>
    <t>010-9433-8569</t>
  </si>
  <si>
    <t>010-2209-8569</t>
  </si>
  <si>
    <t>302-1055-9250-01</t>
  </si>
  <si>
    <t>0140881798</t>
  </si>
  <si>
    <t>김재경</t>
  </si>
  <si>
    <t>진주교육대학교</t>
  </si>
  <si>
    <t>010-3783-6633</t>
  </si>
  <si>
    <t>010-9888-6633</t>
  </si>
  <si>
    <t>312-0106-2251-81</t>
  </si>
  <si>
    <t>0172723063</t>
  </si>
  <si>
    <t>이나경</t>
  </si>
  <si>
    <t>전라남도 영광군 영광읍 중앙로2길 24, 303호 탑스빌</t>
  </si>
  <si>
    <t>010-5878-9947</t>
  </si>
  <si>
    <t>010-7154-9947</t>
  </si>
  <si>
    <t>1002-260-766658</t>
  </si>
  <si>
    <t>0171433361</t>
  </si>
  <si>
    <t>이은빈</t>
  </si>
  <si>
    <t>전라남도 영광군 영광읍 중앙로 4길 27-4</t>
  </si>
  <si>
    <t>생명공학과</t>
  </si>
  <si>
    <t>010-2926-4103</t>
  </si>
  <si>
    <t>010-3163-4103</t>
  </si>
  <si>
    <t>1002-753-208032</t>
  </si>
  <si>
    <t>0134828596</t>
  </si>
  <si>
    <t>이경지</t>
  </si>
  <si>
    <t>전라남도 영광군 영광읍 중앙로 4길 16-5</t>
  </si>
  <si>
    <t>글로벌학부</t>
  </si>
  <si>
    <t>010-9461-3218</t>
  </si>
  <si>
    <t>010-5215-3218</t>
  </si>
  <si>
    <t>302-0663-4799-61</t>
  </si>
  <si>
    <t>0146408588</t>
  </si>
  <si>
    <t>정재혁</t>
  </si>
  <si>
    <t>전라남도 영광군 영광읍 중앙로 2길 12-16 하나빌 3차 101호</t>
  </si>
  <si>
    <t>차의과학대학교</t>
  </si>
  <si>
    <t>스포츠의학과</t>
  </si>
  <si>
    <t>010-4037-5450</t>
  </si>
  <si>
    <t>010-4657-5450</t>
  </si>
  <si>
    <t>3333-13-6298649</t>
  </si>
  <si>
    <t>0167623556</t>
  </si>
  <si>
    <t>김여진</t>
  </si>
  <si>
    <t>전라남도 영광군 영광읍 물무로2길 67</t>
  </si>
  <si>
    <t>010-9363-1501</t>
  </si>
  <si>
    <t>0169944018</t>
  </si>
  <si>
    <t>장성군</t>
  </si>
  <si>
    <t>백정현</t>
  </si>
  <si>
    <t>030304</t>
  </si>
  <si>
    <t>전남 장성군 삼서면 상도홍정로 58-3</t>
  </si>
  <si>
    <t>장성문향고등학교</t>
  </si>
  <si>
    <t>010-3608-7807</t>
  </si>
  <si>
    <t>010-5594-7807</t>
  </si>
  <si>
    <t>500629-02-073755</t>
  </si>
  <si>
    <t>부모와 단절, 조부와 함께 살고 있음</t>
  </si>
  <si>
    <t>한울타리 분야 접수 미달로 신청자 100% 선발</t>
  </si>
  <si>
    <t>이재형</t>
  </si>
  <si>
    <t>000609</t>
  </si>
  <si>
    <t>전남 장성군 동화면 구림로 135-26</t>
  </si>
  <si>
    <t>신문방송학과</t>
  </si>
  <si>
    <t>010-4002-8151</t>
  </si>
  <si>
    <t>010-2975-8151</t>
  </si>
  <si>
    <t>1121-022-312380</t>
  </si>
  <si>
    <t>0158718728</t>
  </si>
  <si>
    <t>범설아</t>
  </si>
  <si>
    <t>021114</t>
  </si>
  <si>
    <t>전남 장성군 장성읍 문화로 21-34, 201동 610호</t>
  </si>
  <si>
    <t>국어교육과</t>
  </si>
  <si>
    <t>010-2889-3044</t>
  </si>
  <si>
    <t>010-6631-3044</t>
  </si>
  <si>
    <t>302-1053-6111-61</t>
  </si>
  <si>
    <t>한부모가정</t>
  </si>
  <si>
    <t>0174636908</t>
  </si>
  <si>
    <t>이정원</t>
  </si>
  <si>
    <t>010514</t>
  </si>
  <si>
    <t>전남 장성군 장성읍 문화로21-34, 202동 1205호</t>
  </si>
  <si>
    <t>신소재공학과</t>
  </si>
  <si>
    <t>010-9274-1111</t>
  </si>
  <si>
    <t>302-0807-2296-71</t>
  </si>
  <si>
    <t>다자녀,저소득가정</t>
  </si>
  <si>
    <t>0167857823</t>
  </si>
  <si>
    <t>장민서</t>
  </si>
  <si>
    <t>020331</t>
  </si>
  <si>
    <t>전남 장성군 장성읍 청운12길 3, 1동 401호</t>
  </si>
  <si>
    <t>한국폴리텍대학</t>
  </si>
  <si>
    <t>전자과</t>
  </si>
  <si>
    <t>010-4716-5054</t>
  </si>
  <si>
    <t>010-9008-5054</t>
  </si>
  <si>
    <t>352-1207-1917-73</t>
  </si>
  <si>
    <t>0173546110</t>
  </si>
  <si>
    <t>최은하</t>
  </si>
  <si>
    <t>000510</t>
  </si>
  <si>
    <t>전남 장성군 장성읍 문화로 21-34, 203동 707호</t>
  </si>
  <si>
    <t>산림자원학과</t>
  </si>
  <si>
    <t>010-3590-2302</t>
  </si>
  <si>
    <t>010-5342-6994</t>
  </si>
  <si>
    <t>352-5342-6994-73</t>
  </si>
  <si>
    <t>0163420995</t>
  </si>
  <si>
    <t>접수 미달로 2차선발(사업비 잔액)</t>
  </si>
  <si>
    <t>박주영</t>
  </si>
  <si>
    <t>960706</t>
  </si>
  <si>
    <t>약학과</t>
  </si>
  <si>
    <t>010-8768-0706</t>
  </si>
  <si>
    <t>010-3232-6461</t>
  </si>
  <si>
    <t>645014-56-081362</t>
  </si>
  <si>
    <t>0129434831</t>
  </si>
  <si>
    <t>해양에너지 분야 접수 미달로 신청자 100% 선발</t>
  </si>
  <si>
    <t>노가을</t>
  </si>
  <si>
    <t>010619</t>
  </si>
  <si>
    <t>전남 장성군 삼계면 영장로 1705</t>
  </si>
  <si>
    <t>한성대학교</t>
  </si>
  <si>
    <t>컴퓨터공학부</t>
  </si>
  <si>
    <t>010-8792-4487</t>
  </si>
  <si>
    <t>010-5117-4487</t>
  </si>
  <si>
    <t>302-0269-2898-71</t>
  </si>
  <si>
    <t>0167772011</t>
  </si>
  <si>
    <t>접수분야 미달, 신청자 100% 선발(1차 신청기간)</t>
  </si>
  <si>
    <t>남예람</t>
  </si>
  <si>
    <t>031118</t>
  </si>
  <si>
    <t>전남 장성군 남면 진남2로 43</t>
  </si>
  <si>
    <t>장성고등학교</t>
  </si>
  <si>
    <t>010-3916-5100</t>
  </si>
  <si>
    <t>010-3610-5700</t>
  </si>
  <si>
    <t>352-1707-7935-43</t>
  </si>
  <si>
    <t>녹색에너지 소득분야 신청미달로 신청자 100% 선발</t>
  </si>
  <si>
    <t>김영우</t>
  </si>
  <si>
    <t>050512</t>
  </si>
  <si>
    <t>전남 장성군 북하면 하남실길 212</t>
  </si>
  <si>
    <t>전남담양고등학교</t>
  </si>
  <si>
    <t>010-7231-3000</t>
  </si>
  <si>
    <t>010-3236-3001</t>
  </si>
  <si>
    <t>352-1300-9618-03</t>
  </si>
  <si>
    <t>서호성</t>
  </si>
  <si>
    <t>040305</t>
  </si>
  <si>
    <t>전남 장성군 북일면 성덕1길 26</t>
  </si>
  <si>
    <t>부사관학과</t>
  </si>
  <si>
    <t>010-4027-8180</t>
  </si>
  <si>
    <t>010-9324-0754</t>
  </si>
  <si>
    <t>351-1089-5375-13</t>
  </si>
  <si>
    <t>김아현</t>
  </si>
  <si>
    <t>040227</t>
  </si>
  <si>
    <t>010-2459-4341</t>
  </si>
  <si>
    <t>352-1404-7686-63</t>
  </si>
  <si>
    <t>손유성</t>
  </si>
  <si>
    <t>040910</t>
  </si>
  <si>
    <t>전남 장성군 장성읍 제봉로 102, 103동 1505호</t>
  </si>
  <si>
    <t>장성하이텍고등학교</t>
  </si>
  <si>
    <t>010-6649-7274</t>
  </si>
  <si>
    <t>010-5741-7274</t>
  </si>
  <si>
    <t>302-0956-9808-11</t>
  </si>
  <si>
    <t>이주미</t>
  </si>
  <si>
    <t>040919</t>
  </si>
  <si>
    <t>전남 장성군 남면 검정길 56-4</t>
  </si>
  <si>
    <t>숭덕고등학교</t>
  </si>
  <si>
    <t>010-6665-0786</t>
  </si>
  <si>
    <t>010-5047-0786</t>
  </si>
  <si>
    <t>352-0048-3916-33</t>
  </si>
  <si>
    <t>김한별</t>
  </si>
  <si>
    <t>040722</t>
  </si>
  <si>
    <t>문향고등학교</t>
  </si>
  <si>
    <t>010-4034-0571</t>
  </si>
  <si>
    <t>010-3413-0571</t>
  </si>
  <si>
    <t>672301-04-048116</t>
  </si>
  <si>
    <t>박진수</t>
  </si>
  <si>
    <t>040406</t>
  </si>
  <si>
    <t>전남 장성군 진원면 상림길 14-6</t>
  </si>
  <si>
    <t>010-3003-9306</t>
  </si>
  <si>
    <t>010-7221-9306</t>
  </si>
  <si>
    <t>132-102-354633</t>
  </si>
  <si>
    <t>한수민</t>
  </si>
  <si>
    <t>040605</t>
  </si>
  <si>
    <t>전남 장성군 장성읍 오동촌길16, 810호</t>
  </si>
  <si>
    <t>하이텍고등학교</t>
  </si>
  <si>
    <t>전기전자제어과</t>
  </si>
  <si>
    <t>010-7166-7305</t>
  </si>
  <si>
    <t>010-2358-7305</t>
  </si>
  <si>
    <t>352-1669-2061-03</t>
  </si>
  <si>
    <t>권영윤</t>
  </si>
  <si>
    <t>040101</t>
  </si>
  <si>
    <t>전남 장성군 장성읍 제봉로 102,103동 501호</t>
  </si>
  <si>
    <t>010-8900-2776</t>
  </si>
  <si>
    <t>010-6482-2776</t>
  </si>
  <si>
    <t>349-2009-9433-11</t>
  </si>
  <si>
    <t>011206</t>
  </si>
  <si>
    <t>경인교육대학교</t>
  </si>
  <si>
    <t>미술교육과</t>
  </si>
  <si>
    <t>010-5618-7034</t>
  </si>
  <si>
    <t>352-1004-0018-23</t>
  </si>
  <si>
    <t>0172472535</t>
  </si>
  <si>
    <t>최정현</t>
  </si>
  <si>
    <t>991108</t>
  </si>
  <si>
    <t>전남 장성군 황룡면 행복길 32-6</t>
  </si>
  <si>
    <t>010-8466-7931</t>
  </si>
  <si>
    <t>010-4055-7931</t>
  </si>
  <si>
    <t>302-8466-7931-71</t>
  </si>
  <si>
    <t>0151439495</t>
  </si>
  <si>
    <t>김민정</t>
  </si>
  <si>
    <t>001202</t>
  </si>
  <si>
    <t>단국대학교</t>
  </si>
  <si>
    <t>010-9079-7514</t>
  </si>
  <si>
    <t>010-4626-0018</t>
  </si>
  <si>
    <t>302-1336-7145-61</t>
  </si>
  <si>
    <t>0171477495</t>
  </si>
  <si>
    <t>정예지</t>
  </si>
  <si>
    <t>981127</t>
  </si>
  <si>
    <t>전남 장성군 북하면 병풍로 944-9</t>
  </si>
  <si>
    <t>춘쳔교육대학교</t>
  </si>
  <si>
    <t>초등교육학(윤리과)</t>
  </si>
  <si>
    <t>010-4222-6849</t>
  </si>
  <si>
    <t>010-2621-6849</t>
  </si>
  <si>
    <t>1121-024-650054</t>
  </si>
  <si>
    <t>0136996522</t>
  </si>
  <si>
    <t>김형석</t>
  </si>
  <si>
    <t>980420</t>
  </si>
  <si>
    <t>전남 장성군 서삼면 축령로 363-2</t>
  </si>
  <si>
    <t>010-5696-3560</t>
  </si>
  <si>
    <t>010-9117-7153</t>
  </si>
  <si>
    <t>645015-56-003337</t>
  </si>
  <si>
    <t>0145744359</t>
  </si>
  <si>
    <t>임아영</t>
  </si>
  <si>
    <t>경북대학교</t>
  </si>
  <si>
    <t>식물생명과학</t>
  </si>
  <si>
    <t>010-9925-0027</t>
  </si>
  <si>
    <t>010-9887-0027</t>
  </si>
  <si>
    <t>766101-01-597444</t>
  </si>
  <si>
    <t>0152304800</t>
  </si>
  <si>
    <t>강주현</t>
  </si>
  <si>
    <t>010531</t>
  </si>
  <si>
    <t>전남 장성군 장성읍 청운7길 29,402호</t>
  </si>
  <si>
    <t>중앙대학교</t>
  </si>
  <si>
    <t>010-3471-3572</t>
  </si>
  <si>
    <t>010-9870-4288</t>
  </si>
  <si>
    <t>227502-04-250435</t>
  </si>
  <si>
    <t>0168257566</t>
  </si>
  <si>
    <t>신지현</t>
  </si>
  <si>
    <t>000313</t>
  </si>
  <si>
    <t>전남 장성군 장성읍 역전로191, 102동 601호</t>
  </si>
  <si>
    <t>경기대학교</t>
  </si>
  <si>
    <t>외식,조리학과</t>
  </si>
  <si>
    <t>010-4073-3540</t>
  </si>
  <si>
    <t>010-5918-3525</t>
  </si>
  <si>
    <t>645014-56-080170</t>
  </si>
  <si>
    <t>0157878652</t>
  </si>
  <si>
    <t>최주웅</t>
  </si>
  <si>
    <t>970829</t>
  </si>
  <si>
    <t>전남 장성군 장성읍 문화로21-142,105동 1305호</t>
  </si>
  <si>
    <t>소방행정학과</t>
  </si>
  <si>
    <t>010-5157-0487</t>
  </si>
  <si>
    <t>010-8608-8999</t>
  </si>
  <si>
    <t>3333-10-6175102</t>
  </si>
  <si>
    <t>0136692625</t>
  </si>
  <si>
    <t>완도군</t>
  </si>
  <si>
    <t>김현지</t>
  </si>
  <si>
    <t>061213</t>
  </si>
  <si>
    <t>노화중학교</t>
  </si>
  <si>
    <t>010-7120-6702</t>
  </si>
  <si>
    <t>010-7121-6702</t>
  </si>
  <si>
    <t>352-1759-0664-03</t>
  </si>
  <si>
    <t>법정 한부모가족</t>
  </si>
  <si>
    <t>황대성</t>
  </si>
  <si>
    <t>080404</t>
  </si>
  <si>
    <t>전남 완도군 완도읍 중앙길 79 101-108</t>
  </si>
  <si>
    <t>완도중학교</t>
  </si>
  <si>
    <t>010-3100-1480</t>
  </si>
  <si>
    <t>356-1405-0536-53</t>
  </si>
  <si>
    <t>이수한</t>
  </si>
  <si>
    <t>071216</t>
  </si>
  <si>
    <t>전남 완도군 노화읍 서넙도길 30</t>
  </si>
  <si>
    <t>010-6318-4704</t>
  </si>
  <si>
    <t>010-7175-4704</t>
  </si>
  <si>
    <t>356-1506-0365-73</t>
  </si>
  <si>
    <t>문서영</t>
  </si>
  <si>
    <t>전남 완도군 완도읍 군내25번길 1-1</t>
  </si>
  <si>
    <t>군외중학교</t>
  </si>
  <si>
    <t>010-4769-0926</t>
  </si>
  <si>
    <t>010-4776-2793</t>
  </si>
  <si>
    <t>302-0394-7964-41</t>
  </si>
  <si>
    <t>한성은</t>
  </si>
  <si>
    <t>040313</t>
  </si>
  <si>
    <t>전남 완도군 완도읍 해변공원로 137-61 은혜비치 204호</t>
  </si>
  <si>
    <t>010-5639-2911</t>
  </si>
  <si>
    <t>010-8841-2911</t>
  </si>
  <si>
    <t>302-5639-2911-61</t>
  </si>
  <si>
    <t>이은솔</t>
  </si>
  <si>
    <t>040403</t>
  </si>
  <si>
    <t>전남 완도군 완도읍 소가용길 19-31 광명빌라 202호</t>
  </si>
  <si>
    <t>완도고등학교</t>
  </si>
  <si>
    <t>010-6828-0939</t>
  </si>
  <si>
    <t>010-8610-7429</t>
  </si>
  <si>
    <t>356-1364-9650-13</t>
  </si>
  <si>
    <t>김나현</t>
  </si>
  <si>
    <t>전남 완도군 약산면 해동리 393-1</t>
  </si>
  <si>
    <t>010-9452-8431</t>
  </si>
  <si>
    <t>010-3573-3567</t>
  </si>
  <si>
    <t>352-0996-1519-63</t>
  </si>
  <si>
    <t>이모세</t>
  </si>
  <si>
    <t>040714</t>
  </si>
  <si>
    <t>전남 완도군 소안면 비자39번길 30-1</t>
  </si>
  <si>
    <t>010-6319-7216</t>
  </si>
  <si>
    <t>010-9900-7216</t>
  </si>
  <si>
    <t>351-0930-5308-73</t>
  </si>
  <si>
    <t xml:space="preserve"> </t>
  </si>
  <si>
    <t>조가은</t>
  </si>
  <si>
    <t>010225</t>
  </si>
  <si>
    <t>전남 완도군 신지면 가인길 17</t>
  </si>
  <si>
    <t>중국언어와 문화학과</t>
  </si>
  <si>
    <t>010-2426-1637</t>
  </si>
  <si>
    <t>010-8823-9993</t>
  </si>
  <si>
    <t>351-0671-7003-13</t>
  </si>
  <si>
    <t>신안군</t>
  </si>
  <si>
    <t>정지명</t>
  </si>
  <si>
    <t>030929</t>
  </si>
  <si>
    <t>전남 해남군 계곡면 해주길 43</t>
  </si>
  <si>
    <t>지명고등학교</t>
  </si>
  <si>
    <t>010-6534-8733</t>
  </si>
  <si>
    <t>010-3845-8733</t>
  </si>
  <si>
    <t>501056-02-060974</t>
  </si>
  <si>
    <t>조아라</t>
  </si>
  <si>
    <t>050121</t>
  </si>
  <si>
    <t>전남 신안군 증도면 지도증도로 1785-5</t>
  </si>
  <si>
    <t>무안고등학교</t>
  </si>
  <si>
    <t>010-8991-7155</t>
  </si>
  <si>
    <t>010-3625-0643</t>
  </si>
  <si>
    <t>352-0899-4465-43</t>
  </si>
  <si>
    <t>최종은</t>
  </si>
  <si>
    <t>040302</t>
  </si>
  <si>
    <t>전남 신안군 지도읍 원내양길 166-2</t>
  </si>
  <si>
    <t>담양한빛고등학교</t>
  </si>
  <si>
    <t>010-7510-5800</t>
  </si>
  <si>
    <t>010-3923-6060</t>
  </si>
  <si>
    <t>352-0565-6419-43</t>
  </si>
  <si>
    <t>박성문</t>
  </si>
  <si>
    <t>070602</t>
  </si>
  <si>
    <t>전남 신안군 신의면 평사길 44-3</t>
  </si>
  <si>
    <t>영흥중학교</t>
  </si>
  <si>
    <t>010-8555-9700</t>
  </si>
  <si>
    <t>010-4232-8400</t>
  </si>
  <si>
    <t>302-0849-5967-41</t>
  </si>
  <si>
    <t>081006</t>
  </si>
  <si>
    <t>전남 신안군 팔금면 삼층석탑길 339</t>
  </si>
  <si>
    <t>안좌중학교</t>
  </si>
  <si>
    <t>010-7148-2033</t>
  </si>
  <si>
    <t>010-3635-2033</t>
  </si>
  <si>
    <t>503177-02-024688</t>
  </si>
  <si>
    <t>박주은</t>
  </si>
  <si>
    <t>080801</t>
  </si>
  <si>
    <t>전남 신안군 압해읍 추섬길 213</t>
  </si>
  <si>
    <t>압해중학교</t>
  </si>
  <si>
    <t>010-9221-9000</t>
  </si>
  <si>
    <t>352-1858-6833-03</t>
  </si>
  <si>
    <t>하태환</t>
  </si>
  <si>
    <t>080212</t>
  </si>
  <si>
    <t>356-1487-3023-73</t>
  </si>
  <si>
    <t>이주희</t>
  </si>
  <si>
    <t>070908</t>
  </si>
  <si>
    <t>351-0342-4319-73</t>
  </si>
  <si>
    <t>060427</t>
  </si>
  <si>
    <t>356-1481-2686-83</t>
  </si>
  <si>
    <t>황 건</t>
  </si>
  <si>
    <t>060303</t>
  </si>
  <si>
    <t>356-1466-7174-43</t>
  </si>
  <si>
    <t>황건</t>
  </si>
  <si>
    <t>황장군</t>
  </si>
  <si>
    <t>356-1466-7187-03</t>
  </si>
  <si>
    <t>김경서</t>
  </si>
  <si>
    <t>060922</t>
  </si>
  <si>
    <t>352-1767-4322-53</t>
  </si>
  <si>
    <t>백현서</t>
  </si>
  <si>
    <t>070728</t>
  </si>
  <si>
    <t>352-1250-9460-93</t>
  </si>
  <si>
    <t>고은우</t>
  </si>
  <si>
    <t>070418</t>
  </si>
  <si>
    <t>356-1084-7125-13</t>
  </si>
  <si>
    <t>박태웅</t>
  </si>
  <si>
    <t>080221</t>
  </si>
  <si>
    <t>356-0738-0070-73</t>
  </si>
  <si>
    <t>정진영</t>
  </si>
  <si>
    <t>080425</t>
  </si>
  <si>
    <t>356-0476-6975-73</t>
  </si>
  <si>
    <t>정다혜</t>
  </si>
  <si>
    <t>030831</t>
  </si>
  <si>
    <t>신안해양과학고등학교</t>
  </si>
  <si>
    <t>356-0476-6919-43</t>
  </si>
  <si>
    <t>박수빈</t>
  </si>
  <si>
    <t>041124</t>
  </si>
  <si>
    <t>653026-56-041211</t>
  </si>
  <si>
    <t>양미라</t>
  </si>
  <si>
    <t>040410</t>
  </si>
  <si>
    <t>653026-56-034687</t>
  </si>
  <si>
    <t>장성미</t>
  </si>
  <si>
    <t>030502</t>
  </si>
  <si>
    <t>653026-56-032961</t>
  </si>
  <si>
    <t>0151833178</t>
    <phoneticPr fontId="0" type="Hiragana"/>
  </si>
  <si>
    <t>0150797943</t>
    <phoneticPr fontId="0" type="Hiragana"/>
  </si>
  <si>
    <t>2021년 상반기 전남인재육성 장학생 추천자 명단(총괄)</t>
    <phoneticPr fontId="0" type="Hiragana"/>
  </si>
  <si>
    <t>해남군</t>
    <phoneticPr fontId="0" type="Hiragana"/>
  </si>
  <si>
    <t>농협은행</t>
    <phoneticPr fontId="0" type="Hiragana"/>
  </si>
  <si>
    <t>고은진</t>
    <phoneticPr fontId="0" type="Hiragana"/>
  </si>
  <si>
    <t>050414</t>
    <phoneticPr fontId="0" type="Hiragana"/>
  </si>
  <si>
    <t>전남 해남군 송지면 강남길 18-3</t>
    <phoneticPr fontId="0" type="Hiragana"/>
  </si>
  <si>
    <t>해남공업고등학교</t>
    <phoneticPr fontId="0" type="Hiragana"/>
  </si>
  <si>
    <t>화공과</t>
    <phoneticPr fontId="0" type="Hiragana"/>
  </si>
  <si>
    <t>010-4452-7998</t>
    <phoneticPr fontId="0" type="Hiragana"/>
  </si>
  <si>
    <t>010-4909-4801</t>
    <phoneticPr fontId="0" type="Hiragana"/>
  </si>
  <si>
    <t>352-1783-5205-13</t>
    <phoneticPr fontId="0" type="Hiragana"/>
  </si>
  <si>
    <t>김명진</t>
    <phoneticPr fontId="0" type="Hiragana"/>
  </si>
  <si>
    <t>050117</t>
    <phoneticPr fontId="0" type="Hiragana"/>
  </si>
  <si>
    <t>전남 해남군 해남읍 해리8길 19</t>
    <phoneticPr fontId="0" type="Hiragana"/>
  </si>
  <si>
    <t>010-8077-0337</t>
    <phoneticPr fontId="0" type="Hiragana"/>
  </si>
  <si>
    <t>010-3554-5758</t>
    <phoneticPr fontId="0" type="Hiragana"/>
  </si>
  <si>
    <t>301-0222-1753-91</t>
    <phoneticPr fontId="0" type="Hiragana"/>
  </si>
  <si>
    <t>정유철</t>
    <phoneticPr fontId="0" type="Hiragana"/>
  </si>
  <si>
    <t>031205</t>
    <phoneticPr fontId="0" type="Hiragana"/>
  </si>
  <si>
    <t>전남 해남군 해남읍 북부순환로 175, 103-1501</t>
    <phoneticPr fontId="0" type="Hiragana"/>
  </si>
  <si>
    <t>전자과</t>
    <phoneticPr fontId="0" type="Hiragana"/>
  </si>
  <si>
    <t>010-4798-5970</t>
    <phoneticPr fontId="0" type="Hiragana"/>
  </si>
  <si>
    <t>010-4799-5870</t>
    <phoneticPr fontId="0" type="Hiragana"/>
  </si>
  <si>
    <t>352-1367-8898-03</t>
    <phoneticPr fontId="0" type="Hiragana"/>
  </si>
  <si>
    <t>한부모가정</t>
    <phoneticPr fontId="0" type="Hiragana"/>
  </si>
  <si>
    <t>김미소</t>
    <phoneticPr fontId="0" type="Hiragana"/>
  </si>
  <si>
    <t>041001</t>
    <phoneticPr fontId="0" type="Hiragana"/>
  </si>
  <si>
    <t>전남 해남군 해남읍 해리4길 18, c동 402</t>
    <phoneticPr fontId="0" type="Hiragana"/>
  </si>
  <si>
    <t>병영상업고등학교</t>
    <phoneticPr fontId="0" type="Hiragana"/>
  </si>
  <si>
    <t>금융회계과</t>
    <phoneticPr fontId="0" type="Hiragana"/>
  </si>
  <si>
    <t>010-9194-6677</t>
    <phoneticPr fontId="0" type="Hiragana"/>
  </si>
  <si>
    <t>352-0263-1748-83</t>
    <phoneticPr fontId="0" type="Hiragana"/>
  </si>
  <si>
    <t>박은빈</t>
    <phoneticPr fontId="0" type="Hiragana"/>
  </si>
  <si>
    <t>001230</t>
    <phoneticPr fontId="0" type="Hiragana"/>
  </si>
  <si>
    <t xml:space="preserve">전남 해남군 현산면 </t>
    <phoneticPr fontId="0" type="Hiragana"/>
  </si>
  <si>
    <t>광주여자대학교</t>
    <phoneticPr fontId="0" type="Hiragana"/>
  </si>
  <si>
    <t>사회복지학과</t>
    <phoneticPr fontId="0" type="Hiragana"/>
  </si>
  <si>
    <t>010-8697-8760</t>
    <phoneticPr fontId="0" type="Hiragana"/>
  </si>
  <si>
    <t>010-4846-8743</t>
    <phoneticPr fontId="0" type="Hiragana"/>
  </si>
  <si>
    <t>카카오뱅크</t>
    <phoneticPr fontId="0" type="Hiragana"/>
  </si>
  <si>
    <t>3333-14-5846289</t>
    <phoneticPr fontId="0" type="Hiragana"/>
  </si>
  <si>
    <t>김희준</t>
    <phoneticPr fontId="0" type="Hiragana"/>
  </si>
  <si>
    <t>021229</t>
    <phoneticPr fontId="0" type="Hiragana"/>
  </si>
  <si>
    <t>전남 해남군 송지면 중리길 29</t>
    <phoneticPr fontId="0" type="Hiragana"/>
  </si>
  <si>
    <t>조선이공대학교</t>
    <phoneticPr fontId="0" type="Hiragana"/>
  </si>
  <si>
    <t>스포츠재활학과</t>
    <phoneticPr fontId="0" type="Hiragana"/>
  </si>
  <si>
    <t>010-7399-7914</t>
    <phoneticPr fontId="0" type="Hiragana"/>
  </si>
  <si>
    <t>010-8612-1853</t>
    <phoneticPr fontId="0" type="Hiragana"/>
  </si>
  <si>
    <t>351-0802-3059-43</t>
    <phoneticPr fontId="0" type="Hiragana"/>
  </si>
  <si>
    <t>김익선</t>
    <phoneticPr fontId="0" type="Hiragana"/>
  </si>
  <si>
    <t>020106</t>
    <phoneticPr fontId="0" type="Hiragana"/>
  </si>
  <si>
    <t>전남 해남군 산이면 산이로 2181-42</t>
    <phoneticPr fontId="0" type="Hiragana"/>
  </si>
  <si>
    <t>호서대학교</t>
    <phoneticPr fontId="0" type="Hiragana"/>
  </si>
  <si>
    <t>미디어커뮤니케이션학과</t>
    <phoneticPr fontId="0" type="Hiragana"/>
  </si>
  <si>
    <t>010-9721-3311</t>
    <phoneticPr fontId="0" type="Hiragana"/>
  </si>
  <si>
    <t>010-4610-2190</t>
    <phoneticPr fontId="0" type="Hiragana"/>
  </si>
  <si>
    <t>강정아</t>
    <phoneticPr fontId="0" type="Hiragana"/>
  </si>
  <si>
    <t>000303</t>
    <phoneticPr fontId="0" type="Hiragana"/>
  </si>
  <si>
    <t>전남 해남군 북일면 월성길 16-2</t>
    <phoneticPr fontId="0" type="Hiragana"/>
  </si>
  <si>
    <t>성결대학교</t>
    <phoneticPr fontId="0" type="Hiragana"/>
  </si>
  <si>
    <t>컴퓨터공학과</t>
    <phoneticPr fontId="0" type="Hiragana"/>
  </si>
  <si>
    <t>010-4662-0649</t>
    <phoneticPr fontId="0" type="Hiragana"/>
  </si>
  <si>
    <t>010-3641-0649</t>
    <phoneticPr fontId="0" type="Hiragana"/>
  </si>
  <si>
    <t>국민은행</t>
    <phoneticPr fontId="0" type="Hiragana"/>
  </si>
  <si>
    <t>윤정로</t>
    <phoneticPr fontId="0" type="Hiragana"/>
  </si>
  <si>
    <t>020406</t>
    <phoneticPr fontId="0" type="Hiragana"/>
  </si>
  <si>
    <t>전남 해남군 북일면 금당길 50</t>
    <phoneticPr fontId="0" type="Hiragana"/>
  </si>
  <si>
    <t>전북대학교</t>
    <phoneticPr fontId="0" type="Hiragana"/>
  </si>
  <si>
    <t>미술학과</t>
    <phoneticPr fontId="0" type="Hiragana"/>
  </si>
  <si>
    <t>010-8638-9300</t>
    <phoneticPr fontId="0" type="Hiragana"/>
  </si>
  <si>
    <t>010-5707-0370</t>
    <phoneticPr fontId="0" type="Hiragana"/>
  </si>
  <si>
    <t>351-0946-3419-83</t>
    <phoneticPr fontId="0" type="Hiragana"/>
  </si>
  <si>
    <t>수급자차상위아님</t>
    <phoneticPr fontId="0" type="Hiragana"/>
  </si>
  <si>
    <t>동점일 경우 저소득 우선</t>
    <phoneticPr fontId="0" type="Hiragana"/>
  </si>
  <si>
    <t>임수영</t>
    <phoneticPr fontId="0" type="Hiragana"/>
  </si>
  <si>
    <t>030118</t>
    <phoneticPr fontId="0" type="Hiragana"/>
  </si>
  <si>
    <t>전남 해남군 화원면 마천길 78-8</t>
    <phoneticPr fontId="0" type="Hiragana"/>
  </si>
  <si>
    <t>서영대학교</t>
    <phoneticPr fontId="0" type="Hiragana"/>
  </si>
  <si>
    <t>간호학과</t>
    <phoneticPr fontId="0" type="Hiragana"/>
  </si>
  <si>
    <t>010-7488-0975</t>
    <phoneticPr fontId="0" type="Hiragana"/>
  </si>
  <si>
    <t>010-8667-0975</t>
    <phoneticPr fontId="0" type="Hiragana"/>
  </si>
  <si>
    <t>351-1004-0611-63</t>
    <phoneticPr fontId="0" type="Hiragana"/>
  </si>
  <si>
    <t>0174389720</t>
  </si>
  <si>
    <t>서유리</t>
    <phoneticPr fontId="0" type="Hiragana"/>
  </si>
  <si>
    <t>010727</t>
    <phoneticPr fontId="0" type="Hiragana"/>
  </si>
  <si>
    <t>전남 해남군 해남읍 서초길 75-7</t>
    <phoneticPr fontId="0" type="Hiragana"/>
  </si>
  <si>
    <t>동강대학교</t>
    <phoneticPr fontId="0" type="Hiragana"/>
  </si>
  <si>
    <t>010-7652-0015</t>
    <phoneticPr fontId="0" type="Hiragana"/>
  </si>
  <si>
    <t>010-8612-0090</t>
    <phoneticPr fontId="0" type="Hiragana"/>
  </si>
  <si>
    <t>631017-52-147997</t>
    <phoneticPr fontId="0" type="Hiragana"/>
  </si>
  <si>
    <t>0166195621</t>
  </si>
  <si>
    <t>신동욱</t>
    <phoneticPr fontId="0" type="Hiragana"/>
  </si>
  <si>
    <t>020518</t>
    <phoneticPr fontId="0" type="Hiragana"/>
  </si>
  <si>
    <t>전남 해남군 황산면 관두길 7-12</t>
    <phoneticPr fontId="0" type="Hiragana"/>
  </si>
  <si>
    <t>조선대학교</t>
    <phoneticPr fontId="0" type="Hiragana"/>
  </si>
  <si>
    <t>무역학과</t>
    <phoneticPr fontId="0" type="Hiragana"/>
  </si>
  <si>
    <t>010-2084-3545</t>
    <phoneticPr fontId="0" type="Hiragana"/>
  </si>
  <si>
    <t>010-3601-3540</t>
    <phoneticPr fontId="0" type="Hiragana"/>
  </si>
  <si>
    <t>351-1009-0004-63</t>
    <phoneticPr fontId="0" type="Hiragana"/>
  </si>
  <si>
    <t>0175108747</t>
  </si>
  <si>
    <t>등본 최근걸로, 학생 건강보험료 납부 서류가 없음</t>
    <phoneticPr fontId="0" type="Hiragana"/>
  </si>
  <si>
    <t>전남 여수시 여서로 188, 702동 905호(여서동, 부영아파트)</t>
    <phoneticPr fontId="0" type="Hiragana"/>
  </si>
  <si>
    <t>전남 여수시 여문2로 197, 301동 512호(여서동, 현대아파트)</t>
    <phoneticPr fontId="0" type="Hiragana"/>
  </si>
  <si>
    <t>193-103448-01-012</t>
    <phoneticPr fontId="0" type="Hiragana"/>
  </si>
  <si>
    <t>지역가입자</t>
    <phoneticPr fontId="0" type="Hiragana"/>
  </si>
  <si>
    <t>광주</t>
    <phoneticPr fontId="0" type="Hiragana"/>
  </si>
  <si>
    <t>농협</t>
    <phoneticPr fontId="0" type="Hiragana"/>
  </si>
  <si>
    <t>351-0889-6014-93</t>
    <phoneticPr fontId="0" type="Hiragana"/>
  </si>
  <si>
    <t>해남군</t>
    <phoneticPr fontId="0" type="Hiragana"/>
  </si>
  <si>
    <t>신현호</t>
    <phoneticPr fontId="0" type="Hiragana"/>
  </si>
  <si>
    <t>070105</t>
    <phoneticPr fontId="0" type="Hiragana"/>
  </si>
  <si>
    <t>남</t>
    <phoneticPr fontId="0" type="Hiragana"/>
  </si>
  <si>
    <t>전남 해남군 송지면 산정길 52</t>
    <phoneticPr fontId="0" type="Hiragana"/>
  </si>
  <si>
    <t>송지중학교</t>
    <phoneticPr fontId="0" type="Hiragana"/>
  </si>
  <si>
    <t>010-4732-6799</t>
    <phoneticPr fontId="0" type="Hiragana"/>
  </si>
  <si>
    <t>010-9334-6799</t>
    <phoneticPr fontId="0" type="Hiragana"/>
  </si>
  <si>
    <t>농협은행</t>
    <phoneticPr fontId="0" type="Hiragana"/>
  </si>
  <si>
    <t>352-0924-2727-13</t>
    <phoneticPr fontId="0" type="Hiragana"/>
  </si>
  <si>
    <t>박은별</t>
    <phoneticPr fontId="0" type="Hiragana"/>
  </si>
  <si>
    <t>060310</t>
    <phoneticPr fontId="0" type="Hiragana"/>
  </si>
  <si>
    <t>여</t>
    <phoneticPr fontId="0" type="Hiragana"/>
  </si>
  <si>
    <t>전남 해남군 송지면 땅끝해안로 477-1</t>
    <phoneticPr fontId="0" type="Hiragana"/>
  </si>
  <si>
    <t>010-8381-3859</t>
    <phoneticPr fontId="0" type="Hiragana"/>
  </si>
  <si>
    <t>010-8070-3859</t>
    <phoneticPr fontId="0" type="Hiragana"/>
  </si>
  <si>
    <t>352-1694-5912-13</t>
    <phoneticPr fontId="0" type="Hiragana"/>
  </si>
  <si>
    <t>981226</t>
  </si>
  <si>
    <t>전남 장흥군 장평면 평동로 6-1</t>
  </si>
  <si>
    <t>행정학과/공공인재학부</t>
  </si>
  <si>
    <t>010-7205-9431</t>
  </si>
  <si>
    <t>010-3628-3197</t>
  </si>
  <si>
    <t>302-0216-6268-21</t>
  </si>
  <si>
    <t>0147812406</t>
  </si>
  <si>
    <t>김재훈</t>
  </si>
  <si>
    <t>980510</t>
  </si>
  <si>
    <t>전남 장흥군 장흥읍 북부로 39,705호</t>
  </si>
  <si>
    <t>010-2469-7563</t>
  </si>
  <si>
    <t>010-3641-4952</t>
  </si>
  <si>
    <t>625029-52-050092</t>
  </si>
  <si>
    <t>0144416800</t>
  </si>
  <si>
    <t>990519</t>
  </si>
  <si>
    <t>전남 장흥군 장흥읍 북부로62-1,주공아파트104-604</t>
  </si>
  <si>
    <t>간호학과/보건복지학부</t>
  </si>
  <si>
    <t>010-5397-3511</t>
  </si>
  <si>
    <t>010-9624-3514</t>
  </si>
  <si>
    <t>1121-021-523567</t>
  </si>
  <si>
    <t>0153047920</t>
  </si>
  <si>
    <t>990501</t>
  </si>
  <si>
    <t>전남 장흥군 장흥읍 북부로 62,103동1104호</t>
  </si>
  <si>
    <t>010-9885-8667</t>
  </si>
  <si>
    <t>010-6495-6964</t>
  </si>
  <si>
    <t>0146937683</t>
  </si>
  <si>
    <t>장흥군인재육성장학금 수혜(2,500,000원)</t>
  </si>
  <si>
    <t>981-025369-01-014</t>
    <phoneticPr fontId="0" type="Hiragana"/>
  </si>
  <si>
    <t>차상위계층</t>
    <phoneticPr fontId="0" type="Hiragana"/>
  </si>
  <si>
    <t>순천시</t>
    <phoneticPr fontId="0" type="Hiragana"/>
  </si>
  <si>
    <t>특별지정</t>
    <phoneticPr fontId="0" type="Hiragana"/>
  </si>
  <si>
    <t>황경자</t>
    <phoneticPr fontId="0" type="Hiragana"/>
  </si>
  <si>
    <t>황인서</t>
    <phoneticPr fontId="0" type="Hiragana"/>
  </si>
  <si>
    <t>여</t>
    <phoneticPr fontId="0" type="Hiragana"/>
  </si>
  <si>
    <t>농협</t>
    <phoneticPr fontId="0" type="Hiragana"/>
  </si>
  <si>
    <t>302-0999-5467-41</t>
    <phoneticPr fontId="0" type="Hiragana"/>
  </si>
  <si>
    <t>순천청암대학교</t>
    <phoneticPr fontId="0" type="Hiragana"/>
  </si>
  <si>
    <t>간호학부</t>
    <phoneticPr fontId="0" type="Hiragana"/>
  </si>
  <si>
    <t>010-3395-0661</t>
    <phoneticPr fontId="0" type="Hiragana"/>
  </si>
  <si>
    <t>김민서</t>
    <phoneticPr fontId="0" type="Hiragana"/>
  </si>
  <si>
    <t>011007</t>
    <phoneticPr fontId="0" type="Hiragana"/>
  </si>
  <si>
    <t>순천시 장승길 27, 영무예당므아파트 104-403</t>
    <phoneticPr fontId="0" type="Hiragana"/>
  </si>
  <si>
    <t>순천시 오천7길 29, 대광로제비앙아파트 108-1903</t>
    <phoneticPr fontId="0" type="Hiragana"/>
  </si>
  <si>
    <t>순천청암고등학교</t>
    <phoneticPr fontId="0" type="Hiragana"/>
  </si>
  <si>
    <t>010-9167-4771</t>
    <phoneticPr fontId="0" type="Hiragana"/>
  </si>
  <si>
    <t>356-0459-0240-83</t>
    <phoneticPr fontId="0" type="Hiragana"/>
  </si>
  <si>
    <t>김민영</t>
    <phoneticPr fontId="0" type="Hiragana"/>
  </si>
  <si>
    <t>전남학숙(성적)</t>
  </si>
  <si>
    <t>김가현</t>
    <phoneticPr fontId="0" type="Hiragana"/>
  </si>
  <si>
    <t>990411</t>
  </si>
  <si>
    <t>전남 순천시 해룡면 백연길 105-7, 108-402</t>
    <phoneticPr fontId="0" type="Hiragana"/>
  </si>
  <si>
    <t>전남대학교</t>
    <phoneticPr fontId="0" type="Hiragana"/>
  </si>
  <si>
    <t>경영학과</t>
    <phoneticPr fontId="0" type="Hiragana"/>
  </si>
  <si>
    <t>010-7272-3364</t>
  </si>
  <si>
    <t>010-2637-9285</t>
  </si>
  <si>
    <t>농협은행</t>
    <phoneticPr fontId="0" type="Hiragana"/>
  </si>
  <si>
    <t>352-0953-1547-53</t>
    <phoneticPr fontId="0" type="Hiragana"/>
  </si>
  <si>
    <t>0000000000</t>
    <phoneticPr fontId="0" type="Hiragana"/>
  </si>
  <si>
    <t>박효진</t>
    <phoneticPr fontId="0" type="Hiragana"/>
  </si>
  <si>
    <t>991028</t>
    <phoneticPr fontId="0" type="Hiragana"/>
  </si>
  <si>
    <t>전남 광양시 중마로 369, 204-1504</t>
    <phoneticPr fontId="0" type="Hiragana"/>
  </si>
  <si>
    <t>송원대학교</t>
    <phoneticPr fontId="0" type="Hiragana"/>
  </si>
  <si>
    <t>유아교육과</t>
    <phoneticPr fontId="0" type="Hiragana"/>
  </si>
  <si>
    <t>010-5016-1072</t>
    <phoneticPr fontId="0" type="Hiragana"/>
  </si>
  <si>
    <t>010-8600-1072</t>
    <phoneticPr fontId="0" type="Hiragana"/>
  </si>
  <si>
    <t>국민은행</t>
    <phoneticPr fontId="0" type="Hiragana"/>
  </si>
  <si>
    <t>784901-01-433115</t>
    <phoneticPr fontId="0" type="Hiragana"/>
  </si>
  <si>
    <t>이지원</t>
    <phoneticPr fontId="0" type="Hiragana"/>
  </si>
  <si>
    <t>001202</t>
    <phoneticPr fontId="0" type="Hiragana"/>
  </si>
  <si>
    <t>전남 여수시 소호5길 39, 304-902</t>
    <phoneticPr fontId="0" type="Hiragana"/>
  </si>
  <si>
    <t>광주대학교</t>
    <phoneticPr fontId="0" type="Hiragana"/>
  </si>
  <si>
    <t>간호학과</t>
    <phoneticPr fontId="0" type="Hiragana"/>
  </si>
  <si>
    <t>010-9605-3775</t>
    <phoneticPr fontId="0" type="Hiragana"/>
  </si>
  <si>
    <t>010-3605-3775</t>
    <phoneticPr fontId="0" type="Hiragana"/>
  </si>
  <si>
    <t>351-0999-0380-63</t>
    <phoneticPr fontId="0" type="Hiragana"/>
  </si>
  <si>
    <t>김여진</t>
    <phoneticPr fontId="0" type="Hiragana"/>
  </si>
  <si>
    <t>990714</t>
    <phoneticPr fontId="0" type="Hiragana"/>
  </si>
  <si>
    <t>전남 장흥군 읍 북부로 39, 104호</t>
    <phoneticPr fontId="0" type="Hiragana"/>
  </si>
  <si>
    <t>010-4769-2476</t>
    <phoneticPr fontId="0" type="Hiragana"/>
  </si>
  <si>
    <t>010-7107-2446</t>
    <phoneticPr fontId="0" type="Hiragana"/>
  </si>
  <si>
    <t>352-0913-4206-13</t>
    <phoneticPr fontId="0" type="Hiragana"/>
  </si>
  <si>
    <t>이석류</t>
    <phoneticPr fontId="0" type="Hiragana"/>
  </si>
  <si>
    <t>000518</t>
  </si>
  <si>
    <t>전남 영암군 군서면 백암동길 96</t>
    <phoneticPr fontId="0" type="Hiragana"/>
  </si>
  <si>
    <t>광주교육대학교</t>
    <phoneticPr fontId="0" type="Hiragana"/>
  </si>
  <si>
    <t>초등교육과</t>
    <phoneticPr fontId="0" type="Hiragana"/>
  </si>
  <si>
    <t>010-2947-0695</t>
  </si>
  <si>
    <t>010-9366-0695</t>
  </si>
  <si>
    <t>카카오뱅크</t>
    <phoneticPr fontId="0" type="Hiragana"/>
  </si>
  <si>
    <t>3333-09-6225337</t>
    <phoneticPr fontId="0" type="Hiragana"/>
  </si>
  <si>
    <t>오윤서</t>
    <phoneticPr fontId="0" type="Hiragana"/>
  </si>
  <si>
    <t>000327</t>
  </si>
  <si>
    <t>전남 무안군 삼향읍 남악영산길 39, 107-1205</t>
    <phoneticPr fontId="0" type="Hiragana"/>
  </si>
  <si>
    <t>조선대학교</t>
    <phoneticPr fontId="0" type="Hiragana"/>
  </si>
  <si>
    <t>행정복지학부</t>
    <phoneticPr fontId="0" type="Hiragana"/>
  </si>
  <si>
    <t>010-7167-4216</t>
  </si>
  <si>
    <t>010-3055-0038</t>
    <phoneticPr fontId="0" type="Hiragana"/>
  </si>
  <si>
    <t>3333-17-1174570</t>
    <phoneticPr fontId="0" type="Hiragana"/>
  </si>
  <si>
    <t>강민석</t>
    <phoneticPr fontId="0" type="Hiragana"/>
  </si>
  <si>
    <t>000718</t>
    <phoneticPr fontId="0" type="Hiragana"/>
  </si>
  <si>
    <t>남</t>
    <phoneticPr fontId="0" type="Hiragana"/>
  </si>
  <si>
    <t>전남 영암군 읍 후정길 34</t>
    <phoneticPr fontId="0" type="Hiragana"/>
  </si>
  <si>
    <t>정치외교학과</t>
    <phoneticPr fontId="0" type="Hiragana"/>
  </si>
  <si>
    <t>010-9943-1730</t>
  </si>
  <si>
    <t>010-3612-1891</t>
  </si>
  <si>
    <t>352-1077-4976-33</t>
    <phoneticPr fontId="0" type="Hiragana"/>
  </si>
  <si>
    <t>정가은</t>
    <phoneticPr fontId="0" type="Hiragana"/>
  </si>
  <si>
    <t>990615</t>
    <phoneticPr fontId="0" type="Hiragana"/>
  </si>
  <si>
    <t>전남 여수시 쌍봉로 366, 8-1504</t>
    <phoneticPr fontId="0" type="Hiragana"/>
  </si>
  <si>
    <t>광주대학교</t>
    <phoneticPr fontId="0" type="Hiragana"/>
  </si>
  <si>
    <t>식품영양학과</t>
    <phoneticPr fontId="0" type="Hiragana"/>
  </si>
  <si>
    <t>010-6460-8619</t>
  </si>
  <si>
    <t>010-3604-8619</t>
    <phoneticPr fontId="0" type="Hiragana"/>
  </si>
  <si>
    <t>352-1431-1234-33</t>
    <phoneticPr fontId="0" type="Hiragana"/>
  </si>
  <si>
    <t>김동욱</t>
    <phoneticPr fontId="0" type="Hiragana"/>
  </si>
  <si>
    <t>970721</t>
  </si>
  <si>
    <t>전남 여수시 소라면 중승길 36</t>
    <phoneticPr fontId="0" type="Hiragana"/>
  </si>
  <si>
    <t>조선이공대학교</t>
    <phoneticPr fontId="0" type="Hiragana"/>
  </si>
  <si>
    <t>생명환경화공과</t>
    <phoneticPr fontId="0" type="Hiragana"/>
  </si>
  <si>
    <t>010-7149-2827</t>
  </si>
  <si>
    <t>010-3772-2827</t>
  </si>
  <si>
    <t>신한은행</t>
    <phoneticPr fontId="0" type="Hiragana"/>
  </si>
  <si>
    <t>110-493-494860</t>
    <phoneticPr fontId="0" type="Hiragana"/>
  </si>
  <si>
    <t>윤영빈</t>
    <phoneticPr fontId="0" type="Hiragana"/>
  </si>
  <si>
    <t>980711</t>
  </si>
  <si>
    <t>전남 강진군 읍 서성1길 21, 101-709</t>
    <phoneticPr fontId="0" type="Hiragana"/>
  </si>
  <si>
    <t>010-6686-9020</t>
  </si>
  <si>
    <t>010-2611-9066</t>
  </si>
  <si>
    <t>944502-00-283352</t>
    <phoneticPr fontId="0" type="Hiragana"/>
  </si>
  <si>
    <t>고은</t>
    <phoneticPr fontId="0" type="Hiragana"/>
  </si>
  <si>
    <t>990507</t>
    <phoneticPr fontId="0" type="Hiragana"/>
  </si>
  <si>
    <t>전남 장흥군 읍 외평길 134-7</t>
    <phoneticPr fontId="0" type="Hiragana"/>
  </si>
  <si>
    <t>010-9880-8121</t>
    <phoneticPr fontId="0" type="Hiragana"/>
  </si>
  <si>
    <t>010-9882-8121</t>
    <phoneticPr fontId="0" type="Hiragana"/>
  </si>
  <si>
    <t>352-0897-6390-23</t>
    <phoneticPr fontId="0" type="Hiragana"/>
  </si>
  <si>
    <t>성진규</t>
    <phoneticPr fontId="0" type="Hiragana"/>
  </si>
  <si>
    <t>960315</t>
    <phoneticPr fontId="0" type="Hiragana"/>
  </si>
  <si>
    <t>전남 곡성군 오곡면 심청로 119</t>
    <phoneticPr fontId="0" type="Hiragana"/>
  </si>
  <si>
    <t>송원대학교</t>
    <phoneticPr fontId="0" type="Hiragana"/>
  </si>
  <si>
    <t>기계자동차공학과</t>
    <phoneticPr fontId="0" type="Hiragana"/>
  </si>
  <si>
    <t>010-9482-7972</t>
  </si>
  <si>
    <t>010-5393-8580</t>
  </si>
  <si>
    <t>351-0089-2837-33</t>
    <phoneticPr fontId="0" type="Hiragana"/>
  </si>
  <si>
    <t>김찬영</t>
    <phoneticPr fontId="0" type="Hiragana"/>
  </si>
  <si>
    <t>980208</t>
  </si>
  <si>
    <t>전남 구례군 구례읍 중앙로 72-36, 나-303</t>
    <phoneticPr fontId="0" type="Hiragana"/>
  </si>
  <si>
    <t>전기전자공학과</t>
    <phoneticPr fontId="0" type="Hiragana"/>
  </si>
  <si>
    <t>010-6421-7656</t>
  </si>
  <si>
    <t>010-3628-7656</t>
    <phoneticPr fontId="0" type="Hiragana"/>
  </si>
  <si>
    <t>351-0801-7487-13</t>
    <phoneticPr fontId="0" type="Hiragana"/>
  </si>
  <si>
    <t>김서연</t>
    <phoneticPr fontId="0" type="Hiragana"/>
  </si>
  <si>
    <t>010326</t>
  </si>
  <si>
    <t>전남 여수시 대치1길 101</t>
    <phoneticPr fontId="0" type="Hiragana"/>
  </si>
  <si>
    <t>식품생명공학과</t>
    <phoneticPr fontId="0" type="Hiragana"/>
  </si>
  <si>
    <t>010-4017-6077</t>
  </si>
  <si>
    <t>010-8604-0908</t>
  </si>
  <si>
    <t>613098-56-030610</t>
    <phoneticPr fontId="0" type="Hiragana"/>
  </si>
  <si>
    <t>문수현</t>
    <phoneticPr fontId="0" type="Hiragana"/>
  </si>
  <si>
    <t>991125</t>
    <phoneticPr fontId="0" type="Hiragana"/>
  </si>
  <si>
    <t>전남 해남군 읍 교육청길 26, 101-705</t>
    <phoneticPr fontId="0" type="Hiragana"/>
  </si>
  <si>
    <t>유아교육과</t>
    <phoneticPr fontId="0" type="Hiragana"/>
  </si>
  <si>
    <t>010-9235-9849</t>
    <phoneticPr fontId="0" type="Hiragana"/>
  </si>
  <si>
    <t>010-6609-9849</t>
    <phoneticPr fontId="0" type="Hiragana"/>
  </si>
  <si>
    <t>302-0860-1571-71</t>
    <phoneticPr fontId="0" type="Hiragana"/>
  </si>
  <si>
    <t>조수현</t>
    <phoneticPr fontId="0" type="Hiragana"/>
  </si>
  <si>
    <t>001020</t>
  </si>
  <si>
    <t>전남 영암군 삼호읍 세가래2길 14-5, 101-1005</t>
    <phoneticPr fontId="0" type="Hiragana"/>
  </si>
  <si>
    <t>사회복지학과</t>
    <phoneticPr fontId="0" type="Hiragana"/>
  </si>
  <si>
    <t>010-2916-1020</t>
  </si>
  <si>
    <t>010-6608-0075</t>
    <phoneticPr fontId="0" type="Hiragana"/>
  </si>
  <si>
    <t>302-2000-1020-11</t>
    <phoneticPr fontId="0" type="Hiragana"/>
  </si>
  <si>
    <t>김나영</t>
    <phoneticPr fontId="0" type="Hiragana"/>
  </si>
  <si>
    <t>000108</t>
    <phoneticPr fontId="0" type="Hiragana"/>
  </si>
  <si>
    <t>전남 여수시 쌍봉로 316, 102-502</t>
    <phoneticPr fontId="0" type="Hiragana"/>
  </si>
  <si>
    <t>작업치료학과</t>
    <phoneticPr fontId="0" type="Hiragana"/>
  </si>
  <si>
    <t>010-5026-0673</t>
    <phoneticPr fontId="0" type="Hiragana"/>
  </si>
  <si>
    <t>010-5067-9387</t>
    <phoneticPr fontId="0" type="Hiragana"/>
  </si>
  <si>
    <t>302-1162-6824-41</t>
    <phoneticPr fontId="0" type="Hiragana"/>
  </si>
  <si>
    <t>최민승</t>
    <phoneticPr fontId="0" type="Hiragana"/>
  </si>
  <si>
    <t>970727</t>
  </si>
  <si>
    <t>전남 광양시 광장로 70, 212-1809</t>
    <phoneticPr fontId="0" type="Hiragana"/>
  </si>
  <si>
    <t>010-2632-8038</t>
  </si>
  <si>
    <t>010-5540-0247</t>
    <phoneticPr fontId="0" type="Hiragana"/>
  </si>
  <si>
    <t>351-0843-0659-13</t>
    <phoneticPr fontId="0" type="Hiragana"/>
  </si>
  <si>
    <t>전석현</t>
    <phoneticPr fontId="0" type="Hiragana"/>
  </si>
  <si>
    <t>970909</t>
  </si>
  <si>
    <t>전남 여수시 여서2로 20, 3-702</t>
    <phoneticPr fontId="0" type="Hiragana"/>
  </si>
  <si>
    <t>상담심리학과</t>
    <phoneticPr fontId="0" type="Hiragana"/>
  </si>
  <si>
    <t>010-7696-7795</t>
  </si>
  <si>
    <t>010-4933-2078</t>
  </si>
  <si>
    <t>944502-00-057171</t>
    <phoneticPr fontId="0" type="Hiragana"/>
  </si>
  <si>
    <t>김주원</t>
    <phoneticPr fontId="0" type="Hiragana"/>
  </si>
  <si>
    <t>990919</t>
    <phoneticPr fontId="0" type="Hiragana"/>
  </si>
  <si>
    <t>전남 목포시 통일대로37번길 15, 105-1203</t>
    <phoneticPr fontId="0" type="Hiragana"/>
  </si>
  <si>
    <t>문헌정보학과</t>
    <phoneticPr fontId="0" type="Hiragana"/>
  </si>
  <si>
    <t>010-5662-7226</t>
    <phoneticPr fontId="0" type="Hiragana"/>
  </si>
  <si>
    <t>010-6600-7226</t>
    <phoneticPr fontId="0" type="Hiragana"/>
  </si>
  <si>
    <t>광주은행</t>
    <phoneticPr fontId="0" type="Hiragana"/>
  </si>
  <si>
    <t>1121-021-731892</t>
    <phoneticPr fontId="0" type="Hiragana"/>
  </si>
  <si>
    <t>김가은</t>
    <phoneticPr fontId="0" type="Hiragana"/>
  </si>
  <si>
    <t>010221</t>
  </si>
  <si>
    <t>전남 순천시 해룡면 신대로 96, 304-1502</t>
    <phoneticPr fontId="0" type="Hiragana"/>
  </si>
  <si>
    <t>010-2707-3825</t>
  </si>
  <si>
    <t>010-4073-0507</t>
  </si>
  <si>
    <t>780301-00-082767</t>
    <phoneticPr fontId="0" type="Hiragana"/>
  </si>
  <si>
    <t>박재은</t>
    <phoneticPr fontId="0" type="Hiragana"/>
  </si>
  <si>
    <t>전남 여수시 소호7길 28, 102-701</t>
    <phoneticPr fontId="0" type="Hiragana"/>
  </si>
  <si>
    <t>간호학과</t>
    <phoneticPr fontId="0" type="Hiragana"/>
  </si>
  <si>
    <t>010-9389-7008</t>
    <phoneticPr fontId="0" type="Hiragana"/>
  </si>
  <si>
    <t>010-8310-7008</t>
    <phoneticPr fontId="0" type="Hiragana"/>
  </si>
  <si>
    <t>3333-08-0209814</t>
    <phoneticPr fontId="0" type="Hiragana"/>
  </si>
  <si>
    <t>이태영</t>
    <phoneticPr fontId="0" type="Hiragana"/>
  </si>
  <si>
    <t>980808</t>
  </si>
  <si>
    <t>전남 목포시 하당로197번길 3-3</t>
    <phoneticPr fontId="0" type="Hiragana"/>
  </si>
  <si>
    <t>항공우주공학과</t>
    <phoneticPr fontId="0" type="Hiragana"/>
  </si>
  <si>
    <t>010-9163-5644</t>
  </si>
  <si>
    <t>010-8614-5644</t>
    <phoneticPr fontId="0" type="Hiragana"/>
  </si>
  <si>
    <t>653014-56-041038</t>
    <phoneticPr fontId="0" type="Hiragana"/>
  </si>
  <si>
    <t>서명성</t>
    <phoneticPr fontId="0" type="Hiragana"/>
  </si>
  <si>
    <t>950327</t>
  </si>
  <si>
    <t>전남 여수시 신기북3길 15</t>
    <phoneticPr fontId="0" type="Hiragana"/>
  </si>
  <si>
    <t>010-5801-5203</t>
  </si>
  <si>
    <t>010-5651-5240</t>
  </si>
  <si>
    <t>3333-02-7710539</t>
    <phoneticPr fontId="0" type="Hiragana"/>
  </si>
  <si>
    <t>전남학숙(소득)</t>
  </si>
  <si>
    <t>천경준</t>
    <phoneticPr fontId="0" type="Hiragana"/>
  </si>
  <si>
    <t>960326</t>
  </si>
  <si>
    <t>전남 목포시 양을로 91, 101-1001</t>
    <phoneticPr fontId="0" type="Hiragana"/>
  </si>
  <si>
    <t>경찰법행정학부</t>
    <phoneticPr fontId="0" type="Hiragana"/>
  </si>
  <si>
    <t>010-5013-7924</t>
  </si>
  <si>
    <t>010-2603-7924</t>
  </si>
  <si>
    <t>933502-00-104213</t>
    <phoneticPr fontId="0" type="Hiragana"/>
  </si>
  <si>
    <t>에세이평가
(학숙생활)</t>
    <phoneticPr fontId="0" type="Hiragana"/>
  </si>
  <si>
    <t>501809-02-067529</t>
    <phoneticPr fontId="0" type="Hiragana"/>
  </si>
  <si>
    <t>040910</t>
    <phoneticPr fontId="1" type="noConversion"/>
  </si>
  <si>
    <t>030809</t>
    <phoneticPr fontId="1" type="noConversion"/>
  </si>
  <si>
    <t>030728</t>
    <phoneticPr fontId="1" type="noConversion"/>
  </si>
  <si>
    <t>040713</t>
    <phoneticPr fontId="1" type="noConversion"/>
  </si>
  <si>
    <t>980510</t>
    <phoneticPr fontId="1" type="noConversion"/>
  </si>
  <si>
    <t>010410</t>
    <phoneticPr fontId="1" type="noConversion"/>
  </si>
  <si>
    <t>030407</t>
    <phoneticPr fontId="1" type="noConversion"/>
  </si>
  <si>
    <t>030805</t>
    <phoneticPr fontId="1" type="noConversion"/>
  </si>
  <si>
    <t>050307</t>
    <phoneticPr fontId="1" type="noConversion"/>
  </si>
  <si>
    <t>030309</t>
    <phoneticPr fontId="1" type="noConversion"/>
  </si>
  <si>
    <t>030210</t>
    <phoneticPr fontId="1" type="noConversion"/>
  </si>
  <si>
    <t>051115</t>
    <phoneticPr fontId="1" type="noConversion"/>
  </si>
  <si>
    <t>030923</t>
    <phoneticPr fontId="1" type="noConversion"/>
  </si>
  <si>
    <t>010305</t>
    <phoneticPr fontId="1" type="noConversion"/>
  </si>
  <si>
    <t>001030</t>
    <phoneticPr fontId="1" type="noConversion"/>
  </si>
  <si>
    <t>010628</t>
    <phoneticPr fontId="1" type="noConversion"/>
  </si>
  <si>
    <t>000612</t>
    <phoneticPr fontId="1" type="noConversion"/>
  </si>
  <si>
    <t>980131</t>
    <phoneticPr fontId="1" type="noConversion"/>
  </si>
  <si>
    <t>010808</t>
    <phoneticPr fontId="1" type="noConversion"/>
  </si>
  <si>
    <t>011003</t>
    <phoneticPr fontId="1" type="noConversion"/>
  </si>
  <si>
    <t>960604</t>
    <phoneticPr fontId="1" type="noConversion"/>
  </si>
  <si>
    <t>990125</t>
    <phoneticPr fontId="1" type="noConversion"/>
  </si>
  <si>
    <t>010820</t>
    <phoneticPr fontId="1" type="noConversion"/>
  </si>
  <si>
    <t>010813</t>
    <phoneticPr fontId="1" type="noConversion"/>
  </si>
  <si>
    <t>061103</t>
    <phoneticPr fontId="1" type="noConversion"/>
  </si>
  <si>
    <t>전남 함평군 학교면 사거리길 52, B동 301호</t>
    <phoneticPr fontId="1" type="noConversion"/>
  </si>
  <si>
    <t>부사관학과</t>
    <phoneticPr fontId="1" type="noConversion"/>
  </si>
  <si>
    <t>잔님 함평군 함평읍 신풍길 20</t>
    <phoneticPr fontId="1" type="noConversion"/>
  </si>
  <si>
    <t>전남 함평군 나산면 나산길 73</t>
    <phoneticPr fontId="1" type="noConversion"/>
  </si>
  <si>
    <t>전남 함평군 신광면 백운길 113</t>
    <phoneticPr fontId="1" type="noConversion"/>
  </si>
  <si>
    <t>010-5572-1926</t>
    <phoneticPr fontId="1" type="noConversion"/>
  </si>
  <si>
    <t>010-3624-1926</t>
    <phoneticPr fontId="1" type="noConversion"/>
  </si>
  <si>
    <t>기계과</t>
    <phoneticPr fontId="1" type="noConversion"/>
  </si>
  <si>
    <t>인터넷쇼핑몰과</t>
    <phoneticPr fontId="1" type="noConversion"/>
  </si>
  <si>
    <t>전라남도 영광군 영광읍 중앙로 2길 9-12, 208호</t>
    <phoneticPr fontId="1" type="noConversion"/>
  </si>
  <si>
    <t>전남 영광군 영광읍 중앙로 226-14</t>
    <phoneticPr fontId="1" type="noConversion"/>
  </si>
  <si>
    <t>전라남도 영광군 천년로 13길 2-14 , 201-505</t>
    <phoneticPr fontId="1" type="noConversion"/>
  </si>
  <si>
    <t>전라남도 영광군 법성면 굴비로 3길 13, c동 107호</t>
    <phoneticPr fontId="1" type="noConversion"/>
  </si>
  <si>
    <t>전남 영광군 영광읍 중앙로 97, 711호</t>
    <phoneticPr fontId="1" type="noConversion"/>
  </si>
  <si>
    <t>전남 영광군 영광읍 옥당로 222-17, 101-1106호</t>
    <phoneticPr fontId="1" type="noConversion"/>
  </si>
  <si>
    <t>카카오</t>
    <phoneticPr fontId="1" type="noConversion"/>
  </si>
  <si>
    <t>010-9459-3798</t>
    <phoneticPr fontId="1" type="noConversion"/>
  </si>
  <si>
    <t>전남 장성군 장성읍 수산길 42</t>
    <phoneticPr fontId="1" type="noConversion"/>
  </si>
  <si>
    <t>전남 장성군 삼계면 능성로 548,  107동 205호</t>
    <phoneticPr fontId="1" type="noConversion"/>
  </si>
  <si>
    <t>보건간호과</t>
    <phoneticPr fontId="1" type="noConversion"/>
  </si>
  <si>
    <t>010-5310-4341</t>
    <phoneticPr fontId="1" type="noConversion"/>
  </si>
  <si>
    <t>전남 장성군 삼계면 능성로 548, 127동 405</t>
    <phoneticPr fontId="1" type="noConversion"/>
  </si>
  <si>
    <t>전남 장성군 삼계면 능성로 548, 115동 507호</t>
    <phoneticPr fontId="1" type="noConversion"/>
  </si>
  <si>
    <t>전남 장성군 북하면 화룡길 14-5</t>
    <phoneticPr fontId="1" type="noConversion"/>
  </si>
  <si>
    <t>전남 장성군 남면 나노산단1로 93, 301호</t>
    <phoneticPr fontId="1" type="noConversion"/>
  </si>
  <si>
    <t>전남 완도군 노화읍 노화로870번길 1-5</t>
    <phoneticPr fontId="1" type="noConversion"/>
  </si>
  <si>
    <t>030324</t>
    <phoneticPr fontId="1" type="noConversion"/>
  </si>
  <si>
    <t>060329</t>
    <phoneticPr fontId="1" type="noConversion"/>
  </si>
  <si>
    <t>030722</t>
    <phoneticPr fontId="1" type="noConversion"/>
  </si>
  <si>
    <t>070904</t>
    <phoneticPr fontId="1" type="noConversion"/>
  </si>
  <si>
    <t>011227</t>
    <phoneticPr fontId="1" type="noConversion"/>
  </si>
  <si>
    <t>101209</t>
    <phoneticPr fontId="1" type="noConversion"/>
  </si>
  <si>
    <t>031021</t>
    <phoneticPr fontId="1" type="noConversion"/>
  </si>
  <si>
    <t>080924</t>
    <phoneticPr fontId="1" type="noConversion"/>
  </si>
  <si>
    <t>070227</t>
    <phoneticPr fontId="1" type="noConversion"/>
  </si>
  <si>
    <t>030621</t>
    <phoneticPr fontId="1" type="noConversion"/>
  </si>
  <si>
    <t>010621</t>
    <phoneticPr fontId="0" type="Hiragana"/>
  </si>
  <si>
    <t>000114</t>
    <phoneticPr fontId="1" type="noConversion"/>
  </si>
  <si>
    <t>070526</t>
    <phoneticPr fontId="1" type="noConversion"/>
  </si>
  <si>
    <t>060411</t>
    <phoneticPr fontId="1" type="noConversion"/>
  </si>
  <si>
    <t>060721</t>
    <phoneticPr fontId="1" type="noConversion"/>
  </si>
  <si>
    <t>030125</t>
    <phoneticPr fontId="1" type="noConversion"/>
  </si>
  <si>
    <t>051210</t>
    <phoneticPr fontId="1" type="noConversion"/>
  </si>
  <si>
    <t>040707</t>
    <phoneticPr fontId="1" type="noConversion"/>
  </si>
  <si>
    <t>030415</t>
    <phoneticPr fontId="1" type="noConversion"/>
  </si>
  <si>
    <t>011226</t>
    <phoneticPr fontId="1" type="noConversion"/>
  </si>
  <si>
    <t>020826</t>
    <phoneticPr fontId="1" type="noConversion"/>
  </si>
  <si>
    <t>010423</t>
    <phoneticPr fontId="1" type="noConversion"/>
  </si>
  <si>
    <t>010223</t>
    <phoneticPr fontId="1" type="noConversion"/>
  </si>
  <si>
    <t>010529</t>
    <phoneticPr fontId="1" type="noConversion"/>
  </si>
  <si>
    <t>021001</t>
    <phoneticPr fontId="1" type="noConversion"/>
  </si>
  <si>
    <t>040302</t>
    <phoneticPr fontId="1" type="noConversion"/>
  </si>
  <si>
    <t>030925</t>
    <phoneticPr fontId="1" type="noConversion"/>
  </si>
  <si>
    <t>031224</t>
    <phoneticPr fontId="1" type="noConversion"/>
  </si>
  <si>
    <t>041022</t>
    <phoneticPr fontId="1" type="noConversion"/>
  </si>
  <si>
    <t>011125</t>
    <phoneticPr fontId="1" type="noConversion"/>
  </si>
  <si>
    <t>010326</t>
    <phoneticPr fontId="1" type="noConversion"/>
  </si>
  <si>
    <t>020908</t>
    <phoneticPr fontId="1" type="noConversion"/>
  </si>
  <si>
    <t>020308</t>
    <phoneticPr fontId="0" type="Hiragana"/>
  </si>
  <si>
    <t>020131</t>
    <phoneticPr fontId="1" type="noConversion"/>
  </si>
  <si>
    <t>060928</t>
    <phoneticPr fontId="1" type="noConversion"/>
  </si>
  <si>
    <t>060408</t>
    <phoneticPr fontId="1" type="noConversion"/>
  </si>
  <si>
    <t>070702</t>
    <phoneticPr fontId="1" type="noConversion"/>
  </si>
  <si>
    <t>030814</t>
    <phoneticPr fontId="1" type="noConversion"/>
  </si>
  <si>
    <t>030606</t>
    <phoneticPr fontId="1" type="noConversion"/>
  </si>
  <si>
    <t>050330</t>
    <phoneticPr fontId="1" type="noConversion"/>
  </si>
  <si>
    <t>041202</t>
    <phoneticPr fontId="1" type="noConversion"/>
  </si>
  <si>
    <t>771002</t>
    <phoneticPr fontId="1" type="noConversion"/>
  </si>
  <si>
    <t>991102</t>
    <phoneticPr fontId="1" type="noConversion"/>
  </si>
  <si>
    <t>990822</t>
    <phoneticPr fontId="1" type="noConversion"/>
  </si>
  <si>
    <t>070301</t>
    <phoneticPr fontId="1" type="noConversion"/>
  </si>
  <si>
    <t>000627</t>
    <phoneticPr fontId="1" type="noConversion"/>
  </si>
  <si>
    <t>990602</t>
    <phoneticPr fontId="1" type="noConversion"/>
  </si>
  <si>
    <t>디지털콘텐츠</t>
    <phoneticPr fontId="1" type="noConversion"/>
  </si>
  <si>
    <t>스마트운행체공학과</t>
    <phoneticPr fontId="1" type="noConversion"/>
  </si>
  <si>
    <t>송원대 3년 재학 및 광신대대학원 3년 재학</t>
    <phoneticPr fontId="1" type="noConversion"/>
  </si>
  <si>
    <t>중국어문문화학과</t>
    <phoneticPr fontId="1" type="noConversion"/>
  </si>
  <si>
    <t>중</t>
    <phoneticPr fontId="1" type="noConversion"/>
  </si>
  <si>
    <t>고</t>
    <phoneticPr fontId="1" type="noConversion"/>
  </si>
  <si>
    <t>대</t>
    <phoneticPr fontId="1" type="noConversion"/>
  </si>
  <si>
    <t>초</t>
    <phoneticPr fontId="1" type="noConversion"/>
  </si>
  <si>
    <t>학교명</t>
    <phoneticPr fontId="0" type="Hiragana"/>
  </si>
  <si>
    <t>학교</t>
    <phoneticPr fontId="1" type="noConversion"/>
  </si>
  <si>
    <t>고</t>
    <phoneticPr fontId="1" type="noConversion"/>
  </si>
  <si>
    <t>구분</t>
    <phoneticPr fontId="1" type="noConversion"/>
  </si>
  <si>
    <t>지원
분야</t>
    <phoneticPr fontId="1" type="noConversion"/>
  </si>
  <si>
    <t>시군</t>
    <phoneticPr fontId="1" type="noConversion"/>
  </si>
  <si>
    <t>연번</t>
    <phoneticPr fontId="1" type="noConversion"/>
  </si>
  <si>
    <t>율촌현대</t>
    <phoneticPr fontId="1" type="noConversion"/>
  </si>
  <si>
    <t>윤리과학/사범대학</t>
  </si>
  <si>
    <t>방사선과/보건계열</t>
  </si>
  <si>
    <t>국문학과/인문학부</t>
  </si>
  <si>
    <t>경영학과/경영학부</t>
  </si>
  <si>
    <t>약학과/약햑대학</t>
  </si>
  <si>
    <t>학생 정보</t>
  </si>
  <si>
    <t>연번</t>
  </si>
  <si>
    <t>성명</t>
  </si>
  <si>
    <t>생년월일</t>
  </si>
  <si>
    <t>목포시</t>
  </si>
  <si>
    <t>해남군</t>
  </si>
  <si>
    <t>김서연</t>
  </si>
  <si>
    <t>장학금</t>
    <phoneticPr fontId="1" type="noConversion"/>
  </si>
  <si>
    <t>목포</t>
  </si>
  <si>
    <t>영암</t>
  </si>
  <si>
    <t>진도</t>
  </si>
  <si>
    <t>진도군</t>
  </si>
  <si>
    <t>김미정</t>
  </si>
  <si>
    <t>김채영</t>
  </si>
  <si>
    <t>이지영</t>
  </si>
  <si>
    <t>김미영</t>
  </si>
  <si>
    <t>송민영</t>
  </si>
  <si>
    <t>윤선정</t>
  </si>
  <si>
    <t>임유진</t>
  </si>
  <si>
    <t>장수빈</t>
  </si>
  <si>
    <t>정효원</t>
  </si>
  <si>
    <t>이민우</t>
  </si>
  <si>
    <t>노기백</t>
  </si>
  <si>
    <t>김예진</t>
  </si>
  <si>
    <t>이은정</t>
  </si>
  <si>
    <t>오서연</t>
  </si>
  <si>
    <t>유나윤</t>
  </si>
  <si>
    <t>이가애</t>
  </si>
  <si>
    <t>남평읍</t>
  </si>
  <si>
    <t>신청구분</t>
    <phoneticPr fontId="1" type="noConversion"/>
  </si>
  <si>
    <t>연도</t>
    <phoneticPr fontId="1" type="noConversion"/>
  </si>
  <si>
    <t>중반기</t>
    <phoneticPr fontId="1" type="noConversion"/>
  </si>
  <si>
    <t>상/중/하반기</t>
    <phoneticPr fontId="1" type="noConversion"/>
  </si>
  <si>
    <t>2021년 행복둥지 장학생 선발 결과</t>
    <phoneticPr fontId="1" type="noConversion"/>
  </si>
  <si>
    <t>황□섭</t>
  </si>
  <si>
    <t>손□호</t>
  </si>
  <si>
    <t>곽□영</t>
  </si>
  <si>
    <t>최□주</t>
  </si>
  <si>
    <t>이□연</t>
  </si>
  <si>
    <t>우□연</t>
  </si>
  <si>
    <t>고□완</t>
  </si>
  <si>
    <t>최□아</t>
  </si>
  <si>
    <t>이□현</t>
  </si>
  <si>
    <t>박□영</t>
  </si>
  <si>
    <t>김□루</t>
  </si>
  <si>
    <t>주□희</t>
  </si>
  <si>
    <t>송□수</t>
  </si>
  <si>
    <t>김□정</t>
  </si>
  <si>
    <t>강□지</t>
  </si>
  <si>
    <t>김□름</t>
  </si>
  <si>
    <t>김□주</t>
  </si>
  <si>
    <t>하□익</t>
  </si>
  <si>
    <t>윤□혁</t>
  </si>
  <si>
    <t>김□현</t>
  </si>
  <si>
    <t>박□형</t>
  </si>
  <si>
    <t>김□빈</t>
  </si>
  <si>
    <t>문□희</t>
  </si>
  <si>
    <t>박□기</t>
  </si>
  <si>
    <t>유□종</t>
  </si>
  <si>
    <t>이□행</t>
  </si>
  <si>
    <t>구□선</t>
  </si>
  <si>
    <t>송□양</t>
  </si>
  <si>
    <t>이□숙</t>
  </si>
  <si>
    <t>박□심</t>
  </si>
  <si>
    <t>성□현</t>
  </si>
  <si>
    <t>김□각</t>
  </si>
  <si>
    <t>강□원</t>
  </si>
  <si>
    <t>임□빈</t>
  </si>
  <si>
    <t>박□선</t>
  </si>
  <si>
    <t>오□슬</t>
  </si>
  <si>
    <t>이□은</t>
  </si>
  <si>
    <t>안□은</t>
  </si>
  <si>
    <t>신□현</t>
  </si>
  <si>
    <t>성□웅</t>
  </si>
  <si>
    <t>김□지</t>
  </si>
  <si>
    <t>김□린</t>
  </si>
  <si>
    <t>최□선</t>
  </si>
  <si>
    <t>이□진</t>
  </si>
  <si>
    <t>허□정</t>
  </si>
  <si>
    <t>선□우</t>
  </si>
  <si>
    <t>송□원</t>
  </si>
  <si>
    <t>김□미</t>
  </si>
  <si>
    <t>노□연</t>
  </si>
  <si>
    <t>문□원</t>
  </si>
  <si>
    <t>박□희</t>
  </si>
  <si>
    <t>강□희</t>
  </si>
  <si>
    <t>강□혜</t>
  </si>
  <si>
    <t>노□현</t>
  </si>
  <si>
    <t>양□영</t>
  </si>
  <si>
    <t>박□은</t>
  </si>
  <si>
    <t>박□수</t>
  </si>
  <si>
    <t>양□원</t>
  </si>
  <si>
    <t>전□은</t>
  </si>
  <si>
    <t>최□름</t>
  </si>
  <si>
    <t>고□정</t>
  </si>
  <si>
    <t>박□완</t>
  </si>
  <si>
    <t>하□진</t>
  </si>
  <si>
    <t>박□람</t>
  </si>
  <si>
    <t>문□욱</t>
  </si>
  <si>
    <t>신□환</t>
  </si>
  <si>
    <t>이□인</t>
  </si>
  <si>
    <t>정□석</t>
  </si>
  <si>
    <t>조□상</t>
  </si>
  <si>
    <t>김□룡</t>
  </si>
  <si>
    <t>김□은</t>
  </si>
  <si>
    <t>주□환</t>
  </si>
  <si>
    <t>허□성</t>
  </si>
  <si>
    <t>김□숙</t>
  </si>
  <si>
    <t>고□윤</t>
  </si>
  <si>
    <t>김□규</t>
  </si>
  <si>
    <t>공□린</t>
  </si>
  <si>
    <t>봉□샘</t>
  </si>
  <si>
    <t>최□현</t>
  </si>
  <si>
    <t>문□영</t>
  </si>
  <si>
    <t>정□영</t>
  </si>
  <si>
    <t>박□현</t>
  </si>
  <si>
    <t>최□라</t>
  </si>
  <si>
    <t>신□재</t>
  </si>
  <si>
    <t>정□아</t>
  </si>
  <si>
    <t>박□주</t>
  </si>
  <si>
    <t>남□연</t>
  </si>
  <si>
    <t>문□환</t>
  </si>
  <si>
    <t>박□민</t>
  </si>
  <si>
    <t>김□성</t>
  </si>
  <si>
    <t>김□찬</t>
  </si>
  <si>
    <t>김□홍</t>
  </si>
  <si>
    <t>정□수</t>
  </si>
  <si>
    <t>박□신</t>
  </si>
  <si>
    <t>김□진</t>
  </si>
  <si>
    <t>서□빈</t>
  </si>
  <si>
    <t>한□아</t>
  </si>
  <si>
    <t>박□준</t>
  </si>
  <si>
    <t>윤□성</t>
  </si>
  <si>
    <t>강□국</t>
  </si>
  <si>
    <t>채□욱</t>
  </si>
  <si>
    <t>황□인</t>
  </si>
  <si>
    <t>기□현</t>
  </si>
  <si>
    <t>김□희</t>
  </si>
  <si>
    <t>박□우</t>
  </si>
  <si>
    <t>김□호</t>
  </si>
  <si>
    <t>순□연</t>
  </si>
  <si>
    <t>김□아</t>
  </si>
  <si>
    <t>류□호</t>
  </si>
  <si>
    <t>유□인</t>
  </si>
  <si>
    <t>박□욱</t>
  </si>
  <si>
    <t>홍□영</t>
  </si>
  <si>
    <t>박□지</t>
  </si>
  <si>
    <t>서□수</t>
  </si>
  <si>
    <t>유□희</t>
  </si>
  <si>
    <t>노□빈</t>
  </si>
  <si>
    <t>김□영</t>
  </si>
  <si>
    <t>유□환</t>
  </si>
  <si>
    <t>신□훈</t>
  </si>
  <si>
    <t>최□준</t>
  </si>
  <si>
    <t>이□학</t>
  </si>
  <si>
    <t>고□호</t>
  </si>
  <si>
    <t>김□용</t>
  </si>
  <si>
    <t>황□진</t>
  </si>
  <si>
    <t>정□희</t>
  </si>
  <si>
    <t>유□현</t>
  </si>
  <si>
    <t>신□은</t>
  </si>
  <si>
    <t>노□우</t>
  </si>
  <si>
    <t>김□원</t>
  </si>
  <si>
    <t>김□웅</t>
  </si>
  <si>
    <t>김□훈</t>
  </si>
  <si>
    <t>봉□형</t>
  </si>
  <si>
    <t>한□헌</t>
  </si>
  <si>
    <t>김□연</t>
  </si>
  <si>
    <t>정□민</t>
  </si>
  <si>
    <t>황□규</t>
  </si>
  <si>
    <t>임□희</t>
  </si>
  <si>
    <t>장□선</t>
  </si>
  <si>
    <t>김□민</t>
  </si>
  <si>
    <t>조□희</t>
  </si>
  <si>
    <t>박□빈</t>
  </si>
  <si>
    <t>서□승</t>
  </si>
  <si>
    <t>조□태</t>
  </si>
  <si>
    <t>안□연</t>
  </si>
  <si>
    <t>서□하</t>
  </si>
  <si>
    <t>안□현</t>
  </si>
  <si>
    <t>윤□진</t>
  </si>
  <si>
    <t>이□지</t>
  </si>
  <si>
    <t>임□수</t>
  </si>
  <si>
    <t>허□영</t>
  </si>
  <si>
    <t>김□석</t>
  </si>
  <si>
    <t>김□균</t>
  </si>
  <si>
    <t>고□우</t>
  </si>
  <si>
    <t>송□이</t>
  </si>
  <si>
    <t>윤□렬</t>
  </si>
  <si>
    <t>조□재</t>
  </si>
  <si>
    <t>최□형</t>
  </si>
  <si>
    <t>추□경</t>
  </si>
  <si>
    <t>한□영</t>
  </si>
  <si>
    <t>허□휘</t>
  </si>
  <si>
    <t>황□호</t>
  </si>
  <si>
    <t>이□주</t>
  </si>
  <si>
    <t>장□훈</t>
  </si>
  <si>
    <t>이□영</t>
  </si>
  <si>
    <t>송□영</t>
  </si>
  <si>
    <t>윤□정</t>
  </si>
  <si>
    <t>임□진</t>
  </si>
  <si>
    <t>장□빈</t>
  </si>
  <si>
    <t>정□원</t>
  </si>
  <si>
    <t>이□우</t>
  </si>
  <si>
    <t>노□백</t>
  </si>
  <si>
    <t>이□정</t>
  </si>
  <si>
    <t>오□연</t>
  </si>
  <si>
    <t>유□윤</t>
  </si>
  <si>
    <t>이□애</t>
  </si>
  <si>
    <t>손□석</t>
  </si>
  <si>
    <t>신□형</t>
  </si>
  <si>
    <t>최□윤</t>
  </si>
  <si>
    <t>서□훈</t>
  </si>
  <si>
    <t>이□헌</t>
  </si>
  <si>
    <t>한□서</t>
  </si>
  <si>
    <t>문□성</t>
  </si>
  <si>
    <t>오□하</t>
  </si>
  <si>
    <t>정□찬</t>
  </si>
  <si>
    <t>송□홍</t>
  </si>
  <si>
    <t>최□은</t>
  </si>
  <si>
    <t>한□솔</t>
  </si>
  <si>
    <t>심□영</t>
  </si>
  <si>
    <t>최□원</t>
  </si>
  <si>
    <t>안□선</t>
  </si>
  <si>
    <t>이□운</t>
  </si>
  <si>
    <t>한□준</t>
  </si>
  <si>
    <t>정□훈</t>
  </si>
  <si>
    <t>김□경</t>
  </si>
  <si>
    <t>정□규</t>
  </si>
  <si>
    <t>임□민</t>
  </si>
  <si>
    <t>한□민</t>
  </si>
  <si>
    <t>이□아</t>
  </si>
  <si>
    <t>양□훈</t>
  </si>
  <si>
    <t>박□울</t>
  </si>
  <si>
    <t>박□제</t>
  </si>
  <si>
    <t>유□진</t>
  </si>
  <si>
    <t>최□호</t>
  </si>
  <si>
    <t>이□나</t>
  </si>
  <si>
    <t>박□정</t>
  </si>
  <si>
    <t>박□웅</t>
  </si>
  <si>
    <t>백□연</t>
  </si>
  <si>
    <t>김□혜</t>
  </si>
  <si>
    <t>박□아</t>
  </si>
  <si>
    <t>강□영</t>
  </si>
  <si>
    <t>정□환</t>
  </si>
  <si>
    <t>강□형</t>
  </si>
  <si>
    <t>배□승</t>
  </si>
  <si>
    <t>이□범</t>
  </si>
  <si>
    <t>강□진</t>
  </si>
  <si>
    <t>박□하</t>
  </si>
  <si>
    <t>염□원</t>
  </si>
  <si>
    <t>오□윤</t>
  </si>
  <si>
    <t>정□지</t>
  </si>
  <si>
    <t>김□늘</t>
  </si>
  <si>
    <t>송□연</t>
  </si>
  <si>
    <t>조□강</t>
  </si>
  <si>
    <t>이□환</t>
  </si>
  <si>
    <t>라□옥</t>
  </si>
  <si>
    <t>김□인</t>
  </si>
  <si>
    <t>송□린</t>
  </si>
  <si>
    <t>주□나</t>
  </si>
  <si>
    <t>최□연</t>
  </si>
  <si>
    <t>현□이</t>
  </si>
  <si>
    <t>위□주</t>
  </si>
  <si>
    <t>정□정</t>
  </si>
  <si>
    <t>조□현</t>
  </si>
  <si>
    <t>김□서</t>
  </si>
  <si>
    <t>김□하</t>
  </si>
  <si>
    <t>박□진</t>
  </si>
  <si>
    <t>곽□희</t>
  </si>
  <si>
    <t>전□주</t>
  </si>
  <si>
    <t>김□수</t>
  </si>
  <si>
    <t>이□원</t>
  </si>
  <si>
    <t>김□상</t>
  </si>
  <si>
    <t>김□윤</t>
  </si>
  <si>
    <t>조□정</t>
  </si>
  <si>
    <t>최□실</t>
  </si>
  <si>
    <t>허□은</t>
  </si>
  <si>
    <t>홍□나</t>
  </si>
  <si>
    <t>박□성</t>
  </si>
  <si>
    <t>오□우</t>
  </si>
  <si>
    <t>임□원</t>
  </si>
  <si>
    <t>조□민</t>
  </si>
  <si>
    <t>9701**</t>
  </si>
  <si>
    <t>9307**</t>
  </si>
  <si>
    <t>9903**</t>
  </si>
  <si>
    <t>4005**</t>
  </si>
  <si>
    <t>9908**</t>
  </si>
  <si>
    <t>9708**</t>
  </si>
  <si>
    <t>9711**</t>
  </si>
  <si>
    <t>0108**</t>
  </si>
  <si>
    <t>0204**</t>
  </si>
  <si>
    <t>0201**</t>
  </si>
  <si>
    <t>0208**</t>
  </si>
  <si>
    <t>0002**</t>
  </si>
  <si>
    <t>0104**</t>
  </si>
  <si>
    <t>0102**</t>
  </si>
  <si>
    <t>9705**</t>
  </si>
  <si>
    <t>9604**</t>
  </si>
  <si>
    <t>0305**</t>
  </si>
  <si>
    <t>0402**</t>
  </si>
  <si>
    <t>0702**</t>
  </si>
  <si>
    <t>6009**</t>
  </si>
  <si>
    <t>6101**</t>
  </si>
  <si>
    <t>9806**</t>
  </si>
  <si>
    <t>5710**</t>
  </si>
  <si>
    <t>7809**</t>
  </si>
  <si>
    <t>7208**</t>
  </si>
  <si>
    <t>6208**</t>
  </si>
  <si>
    <t>5708**</t>
  </si>
  <si>
    <t>5307**</t>
  </si>
  <si>
    <t>7410**</t>
  </si>
  <si>
    <t>7004**</t>
  </si>
  <si>
    <t>5501**</t>
  </si>
  <si>
    <t>7205**</t>
  </si>
  <si>
    <t>6902**</t>
  </si>
  <si>
    <t>5706**</t>
  </si>
  <si>
    <t>7109**</t>
  </si>
  <si>
    <t>0306**</t>
  </si>
  <si>
    <t>0412**</t>
  </si>
  <si>
    <t>9906**</t>
  </si>
  <si>
    <t>0005**</t>
  </si>
  <si>
    <t>0205**</t>
  </si>
  <si>
    <t>9608**</t>
  </si>
  <si>
    <t>9905**</t>
  </si>
  <si>
    <t>0211**</t>
  </si>
  <si>
    <t>0404**</t>
  </si>
  <si>
    <t>0507**</t>
  </si>
  <si>
    <t>0508**</t>
  </si>
  <si>
    <t>0312**</t>
  </si>
  <si>
    <t>0105**</t>
  </si>
  <si>
    <t>0007**</t>
  </si>
  <si>
    <t>9612**</t>
  </si>
  <si>
    <t>0009**</t>
  </si>
  <si>
    <t>0008**</t>
  </si>
  <si>
    <t>9902**</t>
  </si>
  <si>
    <t>9911**</t>
  </si>
  <si>
    <t>9912**</t>
  </si>
  <si>
    <t>0006**</t>
  </si>
  <si>
    <t>0012**</t>
  </si>
  <si>
    <t>0004**</t>
  </si>
  <si>
    <t>9707**</t>
  </si>
  <si>
    <t>9804**</t>
  </si>
  <si>
    <t>0101**</t>
  </si>
  <si>
    <t>0001**</t>
  </si>
  <si>
    <t>9805**</t>
  </si>
  <si>
    <t>9807**</t>
  </si>
  <si>
    <t>0106**</t>
  </si>
  <si>
    <t>9909**</t>
  </si>
  <si>
    <t>6501**</t>
  </si>
  <si>
    <t>9703**</t>
  </si>
  <si>
    <t>9710**</t>
  </si>
  <si>
    <t>9810**</t>
  </si>
  <si>
    <t>9706**</t>
  </si>
  <si>
    <t>9812**</t>
  </si>
  <si>
    <t>9712**</t>
  </si>
  <si>
    <t>9802**</t>
  </si>
  <si>
    <t>9907**</t>
  </si>
  <si>
    <t>9904**</t>
  </si>
  <si>
    <t>0010**</t>
  </si>
  <si>
    <t>9709**</t>
  </si>
  <si>
    <t>9910**</t>
  </si>
  <si>
    <t>9901**</t>
  </si>
  <si>
    <t>9704**</t>
  </si>
  <si>
    <t>9809**</t>
  </si>
  <si>
    <t>9808**</t>
  </si>
  <si>
    <t>9606**</t>
  </si>
  <si>
    <t>9506**</t>
  </si>
  <si>
    <t>9801**</t>
  </si>
  <si>
    <t>9702**</t>
  </si>
  <si>
    <t>0003**</t>
  </si>
  <si>
    <t>9605**</t>
  </si>
  <si>
    <t>0011**</t>
  </si>
  <si>
    <t>9803**</t>
  </si>
  <si>
    <t>7210**</t>
  </si>
  <si>
    <t>0111**</t>
  </si>
  <si>
    <t>8006**</t>
  </si>
  <si>
    <t>0110**</t>
  </si>
  <si>
    <t>9602**</t>
  </si>
  <si>
    <t>9610**</t>
  </si>
  <si>
    <t>9607**</t>
  </si>
  <si>
    <t>0000**</t>
  </si>
  <si>
    <t>7710**</t>
  </si>
  <si>
    <t>9601**</t>
  </si>
  <si>
    <t>9502**</t>
  </si>
  <si>
    <t>9811**</t>
  </si>
  <si>
    <t>0109**</t>
  </si>
  <si>
    <t>0212**</t>
  </si>
  <si>
    <t>0207**</t>
  </si>
  <si>
    <t>0206**</t>
  </si>
  <si>
    <t>0209**</t>
  </si>
  <si>
    <t>0107**</t>
  </si>
  <si>
    <t>9504**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</si>
</sst>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41" formatCode="_-* #,##0_-;\-* #,##0_-;_-* &quot;-&quot;_-;_-@_-"/>
    <numFmt numFmtId="43" formatCode="_-* #,##0.00_-;\-* #,##0.00_-;_-* &quot;-&quot;??_-;_-@_-"/>
    <numFmt numFmtId="176" formatCode="_-* #,##0.00_-;\-* #,##0.00_-;_-* &quot;-&quot;_-;_-@_-"/>
    <numFmt numFmtId="177" formatCode="0.00_);[Red]\(0.00\)"/>
    <numFmt numFmtId="178" formatCode="General&quot;명&quot;"/>
    <numFmt numFmtId="179" formatCode="0.0_);[Red]\(0.0\)"/>
    <numFmt numFmtId="180" formatCode="0.00_);\(0.00\)"/>
    <numFmt numFmtId="181" formatCode="#,##0;[Red]#,##0"/>
  </numFmts>
  <fonts count="2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theme="1"/>
      <name val="굴림체"/>
      <family val="3"/>
      <charset val="129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sz val="10"/>
      <color theme="4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sz val="10"/>
      <color rgb="FF0070C0"/>
      <name val="맑은 고딕"/>
      <family val="3"/>
      <charset val="129"/>
      <scheme val="major"/>
    </font>
    <font>
      <sz val="11"/>
      <color theme="1"/>
      <name val="돋움"/>
      <family val="3"/>
      <charset val="129"/>
    </font>
    <font>
      <sz val="11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sz val="10"/>
      <name val="맑은 고딕"/>
      <family val="3"/>
      <charset val="129"/>
    </font>
    <font>
      <sz val="24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6"/>
      <color theme="1"/>
      <name val="HY견고딕"/>
      <family val="1"/>
      <charset val="129"/>
    </font>
    <font>
      <sz val="24"/>
      <color theme="1"/>
      <name val="HY견고딕"/>
      <family val="1"/>
      <charset val="129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E7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7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3" fillId="0" borderId="0">
      <alignment vertical="center"/>
    </xf>
    <xf numFmtId="41" fontId="13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9" fontId="1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6" fillId="0" borderId="0">
      <alignment vertical="center"/>
    </xf>
  </cellStyleXfs>
  <cellXfs count="308">
    <xf numFmtId="0" fontId="0" fillId="0" borderId="0" xfId="0">
      <alignment vertical="center"/>
    </xf>
    <xf numFmtId="176" fontId="5" fillId="4" borderId="1" xfId="1" applyNumberFormat="1" applyFont="1" applyFill="1" applyBorder="1" applyAlignment="1" applyProtection="1">
      <alignment horizontal="center" vertical="center"/>
    </xf>
    <xf numFmtId="41" fontId="5" fillId="0" borderId="1" xfId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Fill="1" applyBorder="1" applyAlignment="1" applyProtection="1">
      <alignment horizontal="center" vertical="center"/>
      <protection locked="0"/>
    </xf>
    <xf numFmtId="177" fontId="5" fillId="0" borderId="1" xfId="1" applyNumberFormat="1" applyFont="1" applyFill="1" applyBorder="1" applyAlignment="1" applyProtection="1">
      <alignment horizontal="center" vertical="center"/>
    </xf>
    <xf numFmtId="179" fontId="5" fillId="4" borderId="1" xfId="1" applyNumberFormat="1" applyFont="1" applyFill="1" applyBorder="1" applyAlignment="1" applyProtection="1">
      <alignment horizontal="center" vertical="center"/>
    </xf>
    <xf numFmtId="177" fontId="5" fillId="4" borderId="1" xfId="1" applyNumberFormat="1" applyFont="1" applyFill="1" applyBorder="1" applyAlignment="1" applyProtection="1">
      <alignment horizontal="center" vertical="center"/>
    </xf>
    <xf numFmtId="179" fontId="10" fillId="4" borderId="1" xfId="7" applyNumberFormat="1" applyFont="1" applyFill="1" applyBorder="1" applyAlignment="1" applyProtection="1">
      <alignment horizontal="center" vertical="center"/>
    </xf>
    <xf numFmtId="178" fontId="11" fillId="0" borderId="1" xfId="0" applyNumberFormat="1" applyFont="1" applyFill="1" applyBorder="1" applyAlignment="1" applyProtection="1">
      <alignment horizontal="center" vertical="center"/>
      <protection locked="0"/>
    </xf>
    <xf numFmtId="41" fontId="11" fillId="0" borderId="1" xfId="7" applyFont="1" applyFill="1" applyBorder="1" applyAlignment="1" applyProtection="1">
      <alignment horizontal="center" vertical="center"/>
      <protection locked="0"/>
    </xf>
    <xf numFmtId="0" fontId="15" fillId="0" borderId="1" xfId="0" applyFont="1" applyFill="1" applyBorder="1" applyAlignment="1" applyProtection="1">
      <alignment horizontal="center" vertical="center"/>
      <protection locked="0"/>
    </xf>
    <xf numFmtId="0" fontId="15" fillId="4" borderId="1" xfId="0" applyFont="1" applyFill="1" applyBorder="1" applyAlignment="1" applyProtection="1">
      <alignment horizontal="center" vertical="center"/>
    </xf>
    <xf numFmtId="176" fontId="15" fillId="4" borderId="1" xfId="7" applyNumberFormat="1" applyFont="1" applyFill="1" applyBorder="1" applyAlignment="1" applyProtection="1">
      <alignment horizontal="center" vertical="center"/>
    </xf>
    <xf numFmtId="179" fontId="15" fillId="4" borderId="1" xfId="7" applyNumberFormat="1" applyFont="1" applyFill="1" applyBorder="1" applyAlignment="1" applyProtection="1">
      <alignment horizontal="center" vertical="center"/>
    </xf>
    <xf numFmtId="177" fontId="15" fillId="4" borderId="1" xfId="7" applyNumberFormat="1" applyFont="1" applyFill="1" applyBorder="1" applyAlignment="1" applyProtection="1">
      <alignment horizontal="center" vertical="center"/>
    </xf>
    <xf numFmtId="178" fontId="15" fillId="0" borderId="1" xfId="0" applyNumberFormat="1" applyFont="1" applyFill="1" applyBorder="1" applyAlignment="1" applyProtection="1">
      <alignment horizontal="center" vertical="center"/>
      <protection locked="0"/>
    </xf>
    <xf numFmtId="41" fontId="15" fillId="0" borderId="1" xfId="7" applyFont="1" applyFill="1" applyBorder="1" applyAlignment="1" applyProtection="1">
      <alignment horizontal="center" vertical="center"/>
      <protection locked="0"/>
    </xf>
    <xf numFmtId="10" fontId="15" fillId="4" borderId="1" xfId="3" applyNumberFormat="1" applyFont="1" applyFill="1" applyBorder="1" applyAlignment="1" applyProtection="1">
      <alignment horizontal="center" vertical="center"/>
    </xf>
    <xf numFmtId="177" fontId="15" fillId="0" borderId="1" xfId="7" applyNumberFormat="1" applyFont="1" applyFill="1" applyBorder="1" applyAlignment="1" applyProtection="1">
      <alignment horizontal="center" vertical="center"/>
    </xf>
    <xf numFmtId="49" fontId="15" fillId="0" borderId="1" xfId="7" applyNumberFormat="1" applyFont="1" applyFill="1" applyBorder="1" applyAlignment="1" applyProtection="1">
      <alignment horizontal="center" vertical="center"/>
      <protection locked="0"/>
    </xf>
    <xf numFmtId="41" fontId="15" fillId="0" borderId="1" xfId="0" applyNumberFormat="1" applyFont="1" applyFill="1" applyBorder="1" applyAlignment="1" applyProtection="1">
      <alignment horizontal="center" vertical="center"/>
      <protection locked="0"/>
    </xf>
    <xf numFmtId="41" fontId="15" fillId="4" borderId="1" xfId="0" applyNumberFormat="1" applyFont="1" applyFill="1" applyBorder="1" applyAlignment="1" applyProtection="1">
      <alignment horizontal="center" vertical="center"/>
    </xf>
    <xf numFmtId="0" fontId="15" fillId="0" borderId="1" xfId="0" applyFont="1" applyFill="1" applyBorder="1" applyAlignment="1" applyProtection="1">
      <alignment horizontal="center" vertical="center" shrinkToFit="1"/>
      <protection locked="0"/>
    </xf>
    <xf numFmtId="0" fontId="5" fillId="4" borderId="1" xfId="0" applyFont="1" applyFill="1" applyBorder="1" applyAlignment="1" applyProtection="1">
      <alignment horizontal="center" vertical="center" shrinkToFit="1"/>
    </xf>
    <xf numFmtId="178" fontId="5" fillId="10" borderId="1" xfId="0" applyNumberFormat="1" applyFont="1" applyFill="1" applyBorder="1" applyAlignment="1" applyProtection="1">
      <alignment horizontal="center" vertical="center"/>
      <protection locked="0"/>
    </xf>
    <xf numFmtId="41" fontId="5" fillId="4" borderId="1" xfId="7" applyFont="1" applyFill="1" applyBorder="1" applyAlignment="1" applyProtection="1">
      <alignment horizontal="center" vertical="center"/>
    </xf>
    <xf numFmtId="43" fontId="5" fillId="10" borderId="1" xfId="7" applyNumberFormat="1" applyFont="1" applyFill="1" applyBorder="1" applyAlignment="1" applyProtection="1">
      <alignment horizontal="center" vertical="center"/>
    </xf>
    <xf numFmtId="43" fontId="5" fillId="0" borderId="1" xfId="7" applyNumberFormat="1" applyFont="1" applyFill="1" applyBorder="1" applyAlignment="1" applyProtection="1">
      <alignment horizontal="center" vertical="center"/>
    </xf>
    <xf numFmtId="49" fontId="5" fillId="0" borderId="1" xfId="7" quotePrefix="1" applyNumberFormat="1" applyFont="1" applyFill="1" applyBorder="1" applyAlignment="1" applyProtection="1">
      <alignment horizontal="center" vertical="center"/>
      <protection locked="0"/>
    </xf>
    <xf numFmtId="0" fontId="5" fillId="0" borderId="1" xfId="5" applyNumberFormat="1" applyFont="1" applyFill="1" applyBorder="1" applyAlignment="1" applyProtection="1">
      <alignment horizontal="center" vertical="center" shrinkToFit="1"/>
      <protection locked="0"/>
    </xf>
    <xf numFmtId="49" fontId="5" fillId="0" borderId="1" xfId="5" applyNumberFormat="1" applyFont="1" applyFill="1" applyBorder="1" applyAlignment="1" applyProtection="1">
      <alignment horizontal="center" vertical="center" shrinkToFit="1"/>
      <protection locked="0"/>
    </xf>
    <xf numFmtId="0" fontId="5" fillId="0" borderId="1" xfId="0" applyFont="1" applyFill="1" applyBorder="1" applyAlignment="1" applyProtection="1">
      <alignment horizontal="center" vertical="center" shrinkToFit="1"/>
      <protection locked="0"/>
    </xf>
    <xf numFmtId="49" fontId="5" fillId="0" borderId="1" xfId="0" applyNumberFormat="1" applyFont="1" applyFill="1" applyBorder="1" applyAlignment="1" applyProtection="1">
      <alignment horizontal="center" vertical="center" shrinkToFit="1"/>
      <protection locked="0"/>
    </xf>
    <xf numFmtId="49" fontId="5" fillId="2" borderId="1" xfId="7" applyNumberFormat="1" applyFont="1" applyFill="1" applyBorder="1" applyAlignment="1" applyProtection="1">
      <alignment horizontal="center" vertical="center"/>
      <protection locked="0"/>
    </xf>
    <xf numFmtId="10" fontId="7" fillId="4" borderId="1" xfId="3" applyNumberFormat="1" applyFont="1" applyFill="1" applyBorder="1" applyAlignment="1" applyProtection="1">
      <alignment horizontal="center" vertical="center"/>
    </xf>
    <xf numFmtId="10" fontId="8" fillId="4" borderId="1" xfId="3" applyNumberFormat="1" applyFont="1" applyFill="1" applyBorder="1" applyAlignment="1" applyProtection="1">
      <alignment horizontal="center" vertical="center"/>
    </xf>
    <xf numFmtId="177" fontId="8" fillId="4" borderId="1" xfId="7" applyNumberFormat="1" applyFont="1" applyFill="1" applyBorder="1" applyAlignment="1" applyProtection="1">
      <alignment horizontal="center" vertical="center"/>
    </xf>
    <xf numFmtId="0" fontId="8" fillId="0" borderId="1" xfId="0" applyFont="1" applyFill="1" applyBorder="1" applyAlignment="1" applyProtection="1">
      <alignment horizontal="center" vertical="center"/>
      <protection locked="0"/>
    </xf>
    <xf numFmtId="0" fontId="8" fillId="4" borderId="1" xfId="0" applyFont="1" applyFill="1" applyBorder="1" applyAlignment="1" applyProtection="1">
      <alignment horizontal="center" vertical="center"/>
    </xf>
    <xf numFmtId="176" fontId="8" fillId="4" borderId="1" xfId="7" applyNumberFormat="1" applyFont="1" applyFill="1" applyBorder="1" applyAlignment="1" applyProtection="1">
      <alignment horizontal="center" vertical="center"/>
    </xf>
    <xf numFmtId="179" fontId="8" fillId="4" borderId="1" xfId="7" applyNumberFormat="1" applyFont="1" applyFill="1" applyBorder="1" applyAlignment="1" applyProtection="1">
      <alignment horizontal="center" vertical="center"/>
    </xf>
    <xf numFmtId="178" fontId="8" fillId="0" borderId="1" xfId="0" applyNumberFormat="1" applyFont="1" applyFill="1" applyBorder="1" applyAlignment="1" applyProtection="1">
      <alignment horizontal="center" vertical="center"/>
      <protection locked="0"/>
    </xf>
    <xf numFmtId="41" fontId="8" fillId="0" borderId="1" xfId="7" applyFont="1" applyFill="1" applyBorder="1" applyAlignment="1" applyProtection="1">
      <alignment horizontal="center" vertical="center"/>
      <protection locked="0"/>
    </xf>
    <xf numFmtId="177" fontId="8" fillId="0" borderId="1" xfId="7" applyNumberFormat="1" applyFont="1" applyFill="1" applyBorder="1" applyAlignment="1" applyProtection="1">
      <alignment horizontal="center" vertical="center"/>
    </xf>
    <xf numFmtId="49" fontId="8" fillId="0" borderId="1" xfId="7" applyNumberFormat="1" applyFont="1" applyFill="1" applyBorder="1" applyAlignment="1" applyProtection="1">
      <alignment horizontal="center" vertical="center"/>
      <protection locked="0"/>
    </xf>
    <xf numFmtId="41" fontId="8" fillId="0" borderId="1" xfId="0" applyNumberFormat="1" applyFont="1" applyFill="1" applyBorder="1" applyAlignment="1" applyProtection="1">
      <alignment horizontal="center" vertical="center"/>
      <protection locked="0"/>
    </xf>
    <xf numFmtId="41" fontId="8" fillId="4" borderId="1" xfId="0" applyNumberFormat="1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176" fontId="5" fillId="4" borderId="1" xfId="7" applyNumberFormat="1" applyFont="1" applyFill="1" applyBorder="1" applyAlignment="1" applyProtection="1">
      <alignment horizontal="center" vertical="center"/>
    </xf>
    <xf numFmtId="41" fontId="5" fillId="0" borderId="1" xfId="7" applyFont="1" applyFill="1" applyBorder="1" applyAlignment="1" applyProtection="1">
      <alignment horizontal="center" vertical="center"/>
      <protection locked="0"/>
    </xf>
    <xf numFmtId="49" fontId="5" fillId="0" borderId="1" xfId="7" applyNumberFormat="1" applyFont="1" applyFill="1" applyBorder="1" applyAlignment="1" applyProtection="1">
      <alignment horizontal="center" vertical="center"/>
      <protection locked="0"/>
    </xf>
    <xf numFmtId="41" fontId="5" fillId="0" borderId="1" xfId="0" applyNumberFormat="1" applyFont="1" applyFill="1" applyBorder="1" applyAlignment="1" applyProtection="1">
      <alignment horizontal="center" vertical="center"/>
      <protection locked="0"/>
    </xf>
    <xf numFmtId="41" fontId="5" fillId="4" borderId="1" xfId="0" applyNumberFormat="1" applyFont="1" applyFill="1" applyBorder="1" applyAlignment="1" applyProtection="1">
      <alignment horizontal="center" vertical="center"/>
    </xf>
    <xf numFmtId="177" fontId="5" fillId="0" borderId="1" xfId="7" applyNumberFormat="1" applyFont="1" applyFill="1" applyBorder="1" applyAlignment="1" applyProtection="1">
      <alignment horizontal="center" vertical="center"/>
    </xf>
    <xf numFmtId="179" fontId="5" fillId="4" borderId="1" xfId="7" applyNumberFormat="1" applyFont="1" applyFill="1" applyBorder="1" applyAlignment="1" applyProtection="1">
      <alignment horizontal="center" vertical="center"/>
    </xf>
    <xf numFmtId="177" fontId="5" fillId="4" borderId="1" xfId="7" applyNumberFormat="1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5" fillId="4" borderId="1" xfId="0" applyFont="1" applyFill="1" applyBorder="1" applyAlignment="1" applyProtection="1">
      <alignment horizontal="center" vertical="center"/>
    </xf>
    <xf numFmtId="49" fontId="5" fillId="0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 applyProtection="1">
      <alignment horizontal="left" vertical="center"/>
      <protection locked="0"/>
    </xf>
    <xf numFmtId="10" fontId="5" fillId="4" borderId="1" xfId="3" applyNumberFormat="1" applyFont="1" applyFill="1" applyBorder="1" applyAlignment="1" applyProtection="1">
      <alignment horizontal="center" vertical="center"/>
    </xf>
    <xf numFmtId="178" fontId="5" fillId="0" borderId="1" xfId="0" applyNumberFormat="1" applyFont="1" applyFill="1" applyBorder="1" applyAlignment="1" applyProtection="1">
      <alignment horizontal="center" vertical="center"/>
      <protection locked="0"/>
    </xf>
    <xf numFmtId="41" fontId="5" fillId="6" borderId="1" xfId="1" applyFont="1" applyFill="1" applyBorder="1" applyAlignment="1" applyProtection="1">
      <alignment horizontal="center" vertical="center" shrinkToFit="1"/>
      <protection locked="0"/>
    </xf>
    <xf numFmtId="41" fontId="8" fillId="4" borderId="1" xfId="1" applyFont="1" applyFill="1" applyBorder="1" applyAlignment="1" applyProtection="1">
      <alignment horizontal="center" vertical="center"/>
      <protection hidden="1"/>
    </xf>
    <xf numFmtId="0" fontId="8" fillId="0" borderId="1" xfId="0" applyFont="1" applyBorder="1" applyAlignment="1">
      <alignment horizontal="center" vertical="center"/>
    </xf>
    <xf numFmtId="41" fontId="8" fillId="4" borderId="1" xfId="7" applyFont="1" applyFill="1" applyBorder="1" applyAlignment="1" applyProtection="1">
      <alignment horizontal="center" vertical="center"/>
      <protection hidden="1"/>
    </xf>
    <xf numFmtId="0" fontId="9" fillId="0" borderId="1" xfId="12" applyNumberFormat="1" applyFont="1" applyFill="1" applyBorder="1" applyAlignment="1" applyProtection="1">
      <alignment horizontal="center" vertical="center"/>
      <protection locked="0"/>
    </xf>
    <xf numFmtId="178" fontId="9" fillId="0" borderId="1" xfId="12" applyNumberFormat="1" applyFont="1" applyFill="1" applyBorder="1" applyAlignment="1" applyProtection="1">
      <alignment horizontal="center" vertical="center"/>
      <protection locked="0"/>
    </xf>
    <xf numFmtId="41" fontId="9" fillId="0" borderId="1" xfId="10" applyNumberFormat="1" applyFont="1" applyFill="1" applyBorder="1" applyAlignment="1" applyProtection="1">
      <alignment horizontal="center" vertical="center"/>
      <protection locked="0"/>
    </xf>
    <xf numFmtId="49" fontId="9" fillId="0" borderId="1" xfId="10" applyNumberFormat="1" applyFont="1" applyFill="1" applyBorder="1" applyAlignment="1" applyProtection="1">
      <alignment horizontal="center" vertical="center"/>
      <protection locked="0"/>
    </xf>
    <xf numFmtId="41" fontId="9" fillId="0" borderId="1" xfId="12" applyNumberFormat="1" applyFont="1" applyFill="1" applyBorder="1" applyAlignment="1" applyProtection="1">
      <alignment horizontal="center" vertical="center"/>
      <protection locked="0"/>
    </xf>
    <xf numFmtId="177" fontId="9" fillId="0" borderId="1" xfId="10" applyNumberFormat="1" applyFont="1" applyFill="1" applyBorder="1" applyAlignment="1" applyProtection="1">
      <alignment horizontal="center" vertical="center"/>
    </xf>
    <xf numFmtId="41" fontId="5" fillId="4" borderId="1" xfId="7" applyFont="1" applyFill="1" applyBorder="1" applyAlignment="1" applyProtection="1">
      <alignment horizontal="center" vertical="center"/>
      <protection hidden="1"/>
    </xf>
    <xf numFmtId="41" fontId="15" fillId="4" borderId="1" xfId="7" applyFont="1" applyFill="1" applyBorder="1" applyAlignment="1" applyProtection="1">
      <alignment horizontal="center" vertical="center"/>
      <protection hidden="1"/>
    </xf>
    <xf numFmtId="41" fontId="5" fillId="4" borderId="1" xfId="7" applyFont="1" applyFill="1" applyBorder="1" applyAlignment="1" applyProtection="1">
      <alignment horizontal="center" vertical="center" shrinkToFit="1"/>
      <protection hidden="1"/>
    </xf>
    <xf numFmtId="10" fontId="5" fillId="4" borderId="1" xfId="3" applyNumberFormat="1" applyFont="1" applyFill="1" applyBorder="1" applyAlignment="1" applyProtection="1">
      <alignment horizontal="center" vertical="center" shrinkToFit="1"/>
      <protection hidden="1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8" fillId="0" borderId="0" xfId="0" applyFont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41" fontId="8" fillId="4" borderId="1" xfId="1" applyFont="1" applyFill="1" applyBorder="1" applyAlignment="1" applyProtection="1">
      <alignment horizontal="center" vertical="center" shrinkToFit="1"/>
      <protection hidden="1"/>
    </xf>
    <xf numFmtId="10" fontId="8" fillId="4" borderId="1" xfId="3" applyNumberFormat="1" applyFont="1" applyFill="1" applyBorder="1" applyAlignment="1" applyProtection="1">
      <alignment horizontal="center" vertical="center" shrinkToFit="1"/>
      <protection hidden="1"/>
    </xf>
    <xf numFmtId="3" fontId="8" fillId="0" borderId="1" xfId="0" applyNumberFormat="1" applyFont="1" applyBorder="1" applyAlignment="1">
      <alignment horizontal="center" vertical="center"/>
    </xf>
    <xf numFmtId="41" fontId="8" fillId="4" borderId="1" xfId="7" applyFont="1" applyFill="1" applyBorder="1" applyAlignment="1" applyProtection="1">
      <alignment horizontal="center" vertical="center" shrinkToFit="1"/>
      <protection hidden="1"/>
    </xf>
    <xf numFmtId="41" fontId="15" fillId="4" borderId="1" xfId="7" applyFont="1" applyFill="1" applyBorder="1" applyAlignment="1" applyProtection="1">
      <alignment horizontal="center" vertical="center" shrinkToFit="1"/>
      <protection hidden="1"/>
    </xf>
    <xf numFmtId="10" fontId="15" fillId="4" borderId="1" xfId="3" applyNumberFormat="1" applyFont="1" applyFill="1" applyBorder="1" applyAlignment="1" applyProtection="1">
      <alignment horizontal="center" vertical="center" shrinkToFit="1"/>
      <protection hidden="1"/>
    </xf>
    <xf numFmtId="0" fontId="8" fillId="0" borderId="1" xfId="0" applyFont="1" applyFill="1" applyBorder="1" applyAlignment="1">
      <alignment horizontal="center" vertical="center"/>
    </xf>
    <xf numFmtId="43" fontId="5" fillId="0" borderId="1" xfId="7" applyNumberFormat="1" applyFont="1" applyBorder="1" applyAlignment="1">
      <alignment horizontal="center" vertical="center"/>
    </xf>
    <xf numFmtId="41" fontId="5" fillId="0" borderId="1" xfId="7" applyFont="1" applyBorder="1" applyAlignment="1">
      <alignment horizontal="center" vertical="center"/>
    </xf>
    <xf numFmtId="43" fontId="5" fillId="10" borderId="1" xfId="7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 applyProtection="1">
      <alignment horizontal="center" vertical="center"/>
      <protection locked="0"/>
    </xf>
    <xf numFmtId="49" fontId="10" fillId="0" borderId="1" xfId="0" applyNumberFormat="1" applyFont="1" applyFill="1" applyBorder="1" applyAlignment="1" applyProtection="1">
      <alignment horizontal="center" vertical="center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177" fontId="10" fillId="0" borderId="1" xfId="1" applyNumberFormat="1" applyFont="1" applyFill="1" applyBorder="1" applyAlignment="1" applyProtection="1">
      <alignment horizontal="center" vertical="center"/>
    </xf>
    <xf numFmtId="178" fontId="10" fillId="0" borderId="1" xfId="0" applyNumberFormat="1" applyFont="1" applyFill="1" applyBorder="1" applyAlignment="1" applyProtection="1">
      <alignment horizontal="center" vertical="center"/>
      <protection locked="0"/>
    </xf>
    <xf numFmtId="41" fontId="10" fillId="0" borderId="1" xfId="1" applyFont="1" applyFill="1" applyBorder="1" applyAlignment="1" applyProtection="1">
      <alignment horizontal="center" vertical="center"/>
      <protection locked="0"/>
    </xf>
    <xf numFmtId="49" fontId="10" fillId="0" borderId="1" xfId="1" applyNumberFormat="1" applyFont="1" applyFill="1" applyBorder="1" applyAlignment="1" applyProtection="1">
      <alignment horizontal="center" vertical="center"/>
      <protection locked="0"/>
    </xf>
    <xf numFmtId="41" fontId="10" fillId="0" borderId="1" xfId="0" applyNumberFormat="1" applyFont="1" applyFill="1" applyBorder="1" applyAlignment="1" applyProtection="1">
      <alignment horizontal="center" vertical="center"/>
      <protection locked="0"/>
    </xf>
    <xf numFmtId="41" fontId="8" fillId="4" borderId="1" xfId="1" applyFont="1" applyFill="1" applyBorder="1" applyAlignment="1" applyProtection="1">
      <alignment vertical="center" shrinkToFit="1"/>
      <protection hidden="1"/>
    </xf>
    <xf numFmtId="10" fontId="8" fillId="4" borderId="1" xfId="3" applyNumberFormat="1" applyFont="1" applyFill="1" applyBorder="1" applyAlignment="1" applyProtection="1">
      <alignment vertical="center" shrinkToFit="1"/>
      <protection hidden="1"/>
    </xf>
    <xf numFmtId="0" fontId="8" fillId="0" borderId="1" xfId="4" applyFont="1" applyBorder="1" applyAlignment="1">
      <alignment horizontal="center" vertical="center"/>
    </xf>
    <xf numFmtId="41" fontId="8" fillId="0" borderId="0" xfId="1" applyFont="1" applyAlignment="1" applyProtection="1">
      <alignment horizontal="center" vertical="center"/>
      <protection locked="0"/>
    </xf>
    <xf numFmtId="41" fontId="8" fillId="0" borderId="1" xfId="1" applyFont="1" applyBorder="1" applyAlignment="1">
      <alignment horizontal="center" vertical="center"/>
    </xf>
    <xf numFmtId="41" fontId="15" fillId="0" borderId="1" xfId="1" applyFont="1" applyFill="1" applyBorder="1" applyAlignment="1" applyProtection="1">
      <alignment horizontal="center" vertical="center"/>
      <protection locked="0"/>
    </xf>
    <xf numFmtId="41" fontId="5" fillId="0" borderId="1" xfId="1" applyFont="1" applyBorder="1" applyAlignment="1">
      <alignment horizontal="center" vertical="center"/>
    </xf>
    <xf numFmtId="41" fontId="8" fillId="0" borderId="1" xfId="1" applyFont="1" applyFill="1" applyBorder="1" applyAlignment="1" applyProtection="1">
      <alignment horizontal="center" vertical="center"/>
      <protection locked="0"/>
    </xf>
    <xf numFmtId="41" fontId="9" fillId="0" borderId="1" xfId="1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 applyProtection="1">
      <alignment horizontal="left" vertical="center" shrinkToFit="1"/>
      <protection locked="0"/>
    </xf>
    <xf numFmtId="0" fontId="5" fillId="0" borderId="1" xfId="5" applyNumberFormat="1" applyFont="1" applyFill="1" applyBorder="1" applyAlignment="1" applyProtection="1">
      <alignment horizontal="left" vertical="center" shrinkToFit="1"/>
      <protection locked="0"/>
    </xf>
    <xf numFmtId="0" fontId="5" fillId="0" borderId="1" xfId="0" applyFont="1" applyFill="1" applyBorder="1" applyAlignment="1" applyProtection="1">
      <alignment horizontal="left" vertical="center" wrapText="1" shrinkToFit="1"/>
      <protection locked="0"/>
    </xf>
    <xf numFmtId="0" fontId="5" fillId="0" borderId="1" xfId="0" applyFont="1" applyFill="1" applyBorder="1" applyAlignment="1" applyProtection="1">
      <alignment horizontal="left" vertical="center" wrapText="1"/>
      <protection locked="0"/>
    </xf>
    <xf numFmtId="0" fontId="5" fillId="0" borderId="5" xfId="0" applyFont="1" applyFill="1" applyBorder="1" applyAlignment="1" applyProtection="1">
      <alignment horizontal="center" vertical="center"/>
      <protection locked="0"/>
    </xf>
    <xf numFmtId="49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shrinkToFit="1"/>
    </xf>
    <xf numFmtId="0" fontId="5" fillId="0" borderId="1" xfId="0" applyFont="1" applyFill="1" applyBorder="1" applyAlignment="1">
      <alignment horizontal="center" vertical="center"/>
    </xf>
    <xf numFmtId="180" fontId="5" fillId="10" borderId="1" xfId="0" applyNumberFormat="1" applyFont="1" applyFill="1" applyBorder="1" applyAlignment="1">
      <alignment horizontal="center" vertical="center" shrinkToFit="1"/>
    </xf>
    <xf numFmtId="0" fontId="5" fillId="10" borderId="1" xfId="0" applyNumberFormat="1" applyFont="1" applyFill="1" applyBorder="1" applyAlignment="1">
      <alignment horizontal="center" vertical="center" shrinkToFit="1"/>
    </xf>
    <xf numFmtId="0" fontId="5" fillId="0" borderId="1" xfId="1" applyNumberFormat="1" applyFont="1" applyFill="1" applyBorder="1" applyAlignment="1" applyProtection="1">
      <alignment horizontal="center" vertical="center"/>
    </xf>
    <xf numFmtId="181" fontId="5" fillId="10" borderId="1" xfId="0" applyNumberFormat="1" applyFont="1" applyFill="1" applyBorder="1" applyAlignment="1">
      <alignment horizontal="right" vertical="center" shrinkToFit="1"/>
    </xf>
    <xf numFmtId="180" fontId="8" fillId="10" borderId="1" xfId="0" applyNumberFormat="1" applyFont="1" applyFill="1" applyBorder="1" applyAlignment="1">
      <alignment horizontal="center" vertical="center" shrinkToFit="1"/>
    </xf>
    <xf numFmtId="2" fontId="5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>
      <alignment vertical="center"/>
    </xf>
    <xf numFmtId="0" fontId="10" fillId="0" borderId="1" xfId="0" applyFont="1" applyFill="1" applyBorder="1" applyAlignment="1" applyProtection="1">
      <alignment horizontal="left" vertical="center" shrinkToFit="1"/>
      <protection locked="0"/>
    </xf>
    <xf numFmtId="0" fontId="10" fillId="0" borderId="1" xfId="0" applyFont="1" applyFill="1" applyBorder="1" applyAlignment="1" applyProtection="1">
      <alignment horizontal="center" vertical="center" shrinkToFit="1"/>
      <protection locked="0"/>
    </xf>
    <xf numFmtId="49" fontId="8" fillId="0" borderId="1" xfId="0" applyNumberFormat="1" applyFont="1" applyFill="1" applyBorder="1" applyAlignment="1">
      <alignment horizontal="center" vertical="center"/>
    </xf>
    <xf numFmtId="41" fontId="8" fillId="0" borderId="1" xfId="7" applyFont="1" applyFill="1" applyBorder="1" applyAlignment="1">
      <alignment horizontal="center" vertical="center"/>
    </xf>
    <xf numFmtId="0" fontId="10" fillId="4" borderId="1" xfId="0" applyFont="1" applyFill="1" applyBorder="1" applyAlignment="1" applyProtection="1">
      <alignment horizontal="center" vertical="center"/>
    </xf>
    <xf numFmtId="176" fontId="10" fillId="4" borderId="1" xfId="1" applyNumberFormat="1" applyFont="1" applyFill="1" applyBorder="1" applyAlignment="1" applyProtection="1">
      <alignment horizontal="center" vertical="center"/>
    </xf>
    <xf numFmtId="179" fontId="10" fillId="4" borderId="1" xfId="1" applyNumberFormat="1" applyFont="1" applyFill="1" applyBorder="1" applyAlignment="1" applyProtection="1">
      <alignment horizontal="center" vertical="center"/>
    </xf>
    <xf numFmtId="41" fontId="10" fillId="2" borderId="1" xfId="7" applyFont="1" applyFill="1" applyBorder="1" applyAlignment="1" applyProtection="1">
      <alignment horizontal="center" vertical="center"/>
      <protection locked="0"/>
    </xf>
    <xf numFmtId="0" fontId="17" fillId="0" borderId="0" xfId="0" applyFont="1">
      <alignment vertical="center"/>
    </xf>
    <xf numFmtId="0" fontId="8" fillId="4" borderId="1" xfId="0" applyFont="1" applyFill="1" applyBorder="1" applyAlignment="1">
      <alignment horizontal="center" vertical="center"/>
    </xf>
    <xf numFmtId="0" fontId="9" fillId="4" borderId="1" xfId="12" applyNumberFormat="1" applyFont="1" applyFill="1" applyBorder="1" applyAlignment="1" applyProtection="1">
      <alignment horizontal="center" vertical="center"/>
    </xf>
    <xf numFmtId="0" fontId="8" fillId="4" borderId="1" xfId="4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0" fontId="5" fillId="0" borderId="0" xfId="0" applyFont="1" applyFill="1" applyAlignment="1" applyProtection="1">
      <alignment horizontal="center" vertical="center"/>
      <protection locked="0"/>
    </xf>
    <xf numFmtId="0" fontId="5" fillId="0" borderId="0" xfId="0" applyFont="1" applyFill="1" applyAlignment="1" applyProtection="1">
      <alignment horizontal="left" vertical="center"/>
      <protection locked="0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49" fontId="5" fillId="0" borderId="1" xfId="12" applyNumberFormat="1" applyFont="1" applyFill="1" applyBorder="1" applyAlignment="1" applyProtection="1">
      <alignment horizontal="center" vertical="center"/>
      <protection locked="0"/>
    </xf>
    <xf numFmtId="0" fontId="5" fillId="0" borderId="1" xfId="12" applyNumberFormat="1" applyFont="1" applyFill="1" applyBorder="1" applyAlignment="1" applyProtection="1">
      <alignment horizontal="center" vertical="center"/>
      <protection locked="0"/>
    </xf>
    <xf numFmtId="0" fontId="5" fillId="0" borderId="1" xfId="12" applyNumberFormat="1" applyFont="1" applyFill="1" applyBorder="1" applyAlignment="1" applyProtection="1">
      <alignment horizontal="left" vertical="center"/>
      <protection locked="0"/>
    </xf>
    <xf numFmtId="0" fontId="5" fillId="0" borderId="1" xfId="12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4" applyFont="1" applyFill="1" applyBorder="1" applyAlignment="1">
      <alignment horizontal="center" vertical="center"/>
    </xf>
    <xf numFmtId="0" fontId="5" fillId="0" borderId="1" xfId="4" applyFont="1" applyFill="1" applyBorder="1" applyAlignment="1">
      <alignment horizontal="left" vertical="center"/>
    </xf>
    <xf numFmtId="0" fontId="18" fillId="0" borderId="1" xfId="0" applyFont="1" applyFill="1" applyBorder="1" applyAlignment="1" applyProtection="1">
      <alignment horizontal="left" vertical="center"/>
      <protection locked="0"/>
    </xf>
    <xf numFmtId="0" fontId="19" fillId="0" borderId="1" xfId="12" applyNumberFormat="1" applyFont="1" applyFill="1" applyBorder="1" applyAlignment="1" applyProtection="1">
      <alignment horizontal="center" vertical="center"/>
      <protection locked="0"/>
    </xf>
    <xf numFmtId="0" fontId="19" fillId="0" borderId="1" xfId="12" applyNumberFormat="1" applyFont="1" applyFill="1" applyBorder="1" applyAlignment="1" applyProtection="1">
      <alignment horizontal="left" vertical="center"/>
      <protection locked="0"/>
    </xf>
    <xf numFmtId="0" fontId="19" fillId="0" borderId="1" xfId="12" applyNumberFormat="1" applyFont="1" applyFill="1" applyBorder="1" applyAlignment="1" applyProtection="1">
      <alignment horizontal="left" vertical="center" shrinkToFit="1"/>
      <protection locked="0"/>
    </xf>
    <xf numFmtId="0" fontId="19" fillId="0" borderId="1" xfId="12" applyNumberFormat="1" applyFont="1" applyFill="1" applyBorder="1" applyAlignment="1" applyProtection="1">
      <alignment horizontal="left" vertical="center" wrapText="1"/>
      <protection locked="0"/>
    </xf>
    <xf numFmtId="0" fontId="5" fillId="0" borderId="1" xfId="16" applyFont="1" applyFill="1" applyBorder="1" applyAlignment="1">
      <alignment horizontal="center" vertical="center"/>
    </xf>
    <xf numFmtId="0" fontId="17" fillId="0" borderId="0" xfId="0" applyFont="1" applyFill="1">
      <alignment vertical="center"/>
    </xf>
    <xf numFmtId="0" fontId="5" fillId="0" borderId="7" xfId="0" applyFont="1" applyFill="1" applyBorder="1" applyAlignment="1" applyProtection="1">
      <alignment horizontal="left" vertical="center" shrinkToFit="1"/>
      <protection locked="0"/>
    </xf>
    <xf numFmtId="0" fontId="5" fillId="5" borderId="6" xfId="0" applyNumberFormat="1" applyFont="1" applyFill="1" applyBorder="1" applyAlignment="1" applyProtection="1">
      <alignment horizontal="center" vertical="center" shrinkToFit="1"/>
      <protection locked="0"/>
    </xf>
    <xf numFmtId="0" fontId="5" fillId="5" borderId="6" xfId="0" applyNumberFormat="1" applyFont="1" applyFill="1" applyBorder="1" applyAlignment="1" applyProtection="1">
      <alignment horizontal="center" vertical="center" wrapText="1" shrinkToFit="1"/>
      <protection locked="0"/>
    </xf>
    <xf numFmtId="0" fontId="8" fillId="0" borderId="2" xfId="0" applyFont="1" applyBorder="1" applyAlignment="1">
      <alignment vertical="center"/>
    </xf>
    <xf numFmtId="0" fontId="8" fillId="0" borderId="7" xfId="0" applyFont="1" applyBorder="1" applyAlignment="1">
      <alignment vertical="center"/>
    </xf>
    <xf numFmtId="0" fontId="20" fillId="0" borderId="0" xfId="0" applyFont="1" applyAlignment="1" applyProtection="1">
      <alignment vertical="center"/>
      <protection locked="0"/>
    </xf>
    <xf numFmtId="0" fontId="5" fillId="4" borderId="1" xfId="0" applyFont="1" applyFill="1" applyBorder="1" applyAlignment="1" applyProtection="1">
      <alignment horizontal="center" vertical="center" wrapText="1"/>
      <protection locked="0"/>
    </xf>
    <xf numFmtId="0" fontId="5" fillId="4" borderId="1" xfId="0" applyFont="1" applyFill="1" applyBorder="1" applyAlignment="1" applyProtection="1">
      <alignment horizontal="center" vertical="center"/>
      <protection locked="0"/>
    </xf>
    <xf numFmtId="0" fontId="9" fillId="4" borderId="1" xfId="12" applyNumberFormat="1" applyFont="1" applyFill="1" applyBorder="1" applyAlignment="1" applyProtection="1">
      <alignment horizontal="center" vertical="center" wrapText="1"/>
      <protection locked="0"/>
    </xf>
    <xf numFmtId="176" fontId="9" fillId="4" borderId="1" xfId="10" applyNumberFormat="1" applyFont="1" applyFill="1" applyBorder="1" applyAlignment="1" applyProtection="1">
      <alignment horizontal="center" vertical="center"/>
    </xf>
    <xf numFmtId="179" fontId="9" fillId="4" borderId="1" xfId="10" applyNumberFormat="1" applyFont="1" applyFill="1" applyBorder="1" applyAlignment="1" applyProtection="1">
      <alignment horizontal="center" vertical="center"/>
    </xf>
    <xf numFmtId="0" fontId="9" fillId="4" borderId="1" xfId="12" applyNumberFormat="1" applyFont="1" applyFill="1" applyBorder="1" applyAlignment="1" applyProtection="1">
      <alignment horizontal="center" vertical="center"/>
      <protection locked="0"/>
    </xf>
    <xf numFmtId="0" fontId="15" fillId="4" borderId="1" xfId="0" applyFont="1" applyFill="1" applyBorder="1" applyAlignment="1" applyProtection="1">
      <alignment horizontal="center" vertical="center"/>
      <protection locked="0"/>
    </xf>
    <xf numFmtId="0" fontId="5" fillId="4" borderId="1" xfId="0" applyFont="1" applyFill="1" applyBorder="1" applyAlignment="1" applyProtection="1">
      <alignment horizontal="center" vertical="center" shrinkToFit="1"/>
      <protection locked="0"/>
    </xf>
    <xf numFmtId="0" fontId="5" fillId="4" borderId="1" xfId="5" applyNumberFormat="1" applyFont="1" applyFill="1" applyBorder="1" applyAlignment="1" applyProtection="1">
      <alignment horizontal="center" vertical="center" shrinkToFit="1"/>
      <protection locked="0"/>
    </xf>
    <xf numFmtId="0" fontId="10" fillId="4" borderId="1" xfId="0" applyFont="1" applyFill="1" applyBorder="1" applyAlignment="1" applyProtection="1">
      <alignment horizontal="center" vertical="center"/>
      <protection locked="0"/>
    </xf>
    <xf numFmtId="0" fontId="8" fillId="4" borderId="1" xfId="0" applyFont="1" applyFill="1" applyBorder="1" applyAlignment="1" applyProtection="1">
      <alignment horizontal="center" vertical="center"/>
      <protection locked="0"/>
    </xf>
    <xf numFmtId="0" fontId="5" fillId="4" borderId="1" xfId="0" applyFont="1" applyFill="1" applyBorder="1" applyAlignment="1">
      <alignment horizontal="center" vertical="center" shrinkToFit="1"/>
    </xf>
    <xf numFmtId="0" fontId="8" fillId="4" borderId="1" xfId="16" applyFont="1" applyFill="1" applyBorder="1" applyAlignment="1">
      <alignment horizontal="center" vertical="center"/>
    </xf>
    <xf numFmtId="177" fontId="9" fillId="4" borderId="1" xfId="10" applyNumberFormat="1" applyFont="1" applyFill="1" applyBorder="1" applyAlignment="1" applyProtection="1">
      <alignment horizontal="center" vertical="center"/>
    </xf>
    <xf numFmtId="177" fontId="10" fillId="4" borderId="1" xfId="1" applyNumberFormat="1" applyFont="1" applyFill="1" applyBorder="1" applyAlignment="1" applyProtection="1">
      <alignment horizontal="center" vertical="center"/>
    </xf>
    <xf numFmtId="41" fontId="5" fillId="4" borderId="1" xfId="1" applyFont="1" applyFill="1" applyBorder="1" applyAlignment="1" applyProtection="1">
      <alignment horizontal="center" vertical="center"/>
      <protection hidden="1"/>
    </xf>
    <xf numFmtId="41" fontId="5" fillId="4" borderId="1" xfId="1" applyFont="1" applyFill="1" applyBorder="1" applyAlignment="1" applyProtection="1">
      <alignment horizontal="center" vertical="center" shrinkToFit="1"/>
      <protection hidden="1"/>
    </xf>
    <xf numFmtId="3" fontId="8" fillId="4" borderId="1" xfId="0" applyNumberFormat="1" applyFont="1" applyFill="1" applyBorder="1" applyAlignment="1">
      <alignment horizontal="center" vertical="center"/>
    </xf>
    <xf numFmtId="10" fontId="8" fillId="4" borderId="1" xfId="0" applyNumberFormat="1" applyFont="1" applyFill="1" applyBorder="1" applyAlignment="1">
      <alignment horizontal="center" vertical="center"/>
    </xf>
    <xf numFmtId="41" fontId="9" fillId="4" borderId="1" xfId="10" applyNumberFormat="1" applyFont="1" applyFill="1" applyBorder="1" applyAlignment="1" applyProtection="1">
      <alignment horizontal="center" vertical="center"/>
      <protection hidden="1"/>
    </xf>
    <xf numFmtId="41" fontId="9" fillId="4" borderId="1" xfId="10" applyNumberFormat="1" applyFont="1" applyFill="1" applyBorder="1" applyAlignment="1" applyProtection="1">
      <alignment horizontal="center" vertical="center" shrinkToFit="1"/>
      <protection hidden="1"/>
    </xf>
    <xf numFmtId="10" fontId="9" fillId="4" borderId="1" xfId="13" applyNumberFormat="1" applyFont="1" applyFill="1" applyBorder="1" applyAlignment="1" applyProtection="1">
      <alignment horizontal="center" vertical="center" shrinkToFit="1"/>
      <protection hidden="1"/>
    </xf>
    <xf numFmtId="10" fontId="9" fillId="4" borderId="1" xfId="13" applyNumberFormat="1" applyFont="1" applyFill="1" applyBorder="1" applyAlignment="1" applyProtection="1">
      <alignment horizontal="center" vertical="center"/>
    </xf>
    <xf numFmtId="41" fontId="10" fillId="4" borderId="1" xfId="1" applyFont="1" applyFill="1" applyBorder="1" applyAlignment="1" applyProtection="1">
      <alignment horizontal="center" vertical="center"/>
      <protection hidden="1"/>
    </xf>
    <xf numFmtId="41" fontId="10" fillId="4" borderId="1" xfId="1" applyFont="1" applyFill="1" applyBorder="1" applyAlignment="1" applyProtection="1">
      <alignment horizontal="center" vertical="center" shrinkToFit="1"/>
      <protection hidden="1"/>
    </xf>
    <xf numFmtId="10" fontId="10" fillId="4" borderId="1" xfId="3" applyNumberFormat="1" applyFont="1" applyFill="1" applyBorder="1" applyAlignment="1" applyProtection="1">
      <alignment horizontal="center" vertical="center" shrinkToFit="1"/>
      <protection hidden="1"/>
    </xf>
    <xf numFmtId="10" fontId="10" fillId="4" borderId="1" xfId="3" applyNumberFormat="1" applyFont="1" applyFill="1" applyBorder="1" applyAlignment="1" applyProtection="1">
      <alignment horizontal="center" vertical="center"/>
    </xf>
    <xf numFmtId="41" fontId="9" fillId="4" borderId="1" xfId="12" applyNumberFormat="1" applyFont="1" applyFill="1" applyBorder="1" applyAlignment="1" applyProtection="1">
      <alignment horizontal="center" vertical="center"/>
    </xf>
    <xf numFmtId="41" fontId="10" fillId="4" borderId="1" xfId="0" applyNumberFormat="1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17" fillId="0" borderId="0" xfId="0" applyFont="1" applyFill="1" applyAlignment="1">
      <alignment horizontal="center" vertical="center"/>
    </xf>
    <xf numFmtId="0" fontId="5" fillId="5" borderId="2" xfId="0" applyNumberFormat="1" applyFont="1" applyFill="1" applyBorder="1" applyAlignment="1" applyProtection="1">
      <alignment vertical="center" shrinkToFit="1"/>
      <protection locked="0"/>
    </xf>
    <xf numFmtId="0" fontId="5" fillId="5" borderId="7" xfId="0" applyNumberFormat="1" applyFont="1" applyFill="1" applyBorder="1" applyAlignment="1" applyProtection="1">
      <alignment vertical="center" shrinkToFit="1"/>
      <protection locked="0"/>
    </xf>
    <xf numFmtId="0" fontId="5" fillId="5" borderId="2" xfId="0" applyNumberFormat="1" applyFont="1" applyFill="1" applyBorder="1" applyAlignment="1" applyProtection="1">
      <alignment vertical="center" wrapText="1" shrinkToFit="1"/>
      <protection locked="0"/>
    </xf>
    <xf numFmtId="0" fontId="5" fillId="5" borderId="7" xfId="0" applyNumberFormat="1" applyFont="1" applyFill="1" applyBorder="1" applyAlignment="1" applyProtection="1">
      <alignment vertical="center" wrapText="1" shrinkToFit="1"/>
      <protection locked="0"/>
    </xf>
    <xf numFmtId="0" fontId="8" fillId="0" borderId="6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179" fontId="20" fillId="0" borderId="0" xfId="0" applyNumberFormat="1" applyFont="1" applyAlignment="1" applyProtection="1">
      <alignment vertical="center"/>
      <protection locked="0"/>
    </xf>
    <xf numFmtId="179" fontId="8" fillId="0" borderId="0" xfId="0" applyNumberFormat="1" applyFont="1" applyAlignment="1" applyProtection="1">
      <alignment horizontal="center" vertical="center"/>
      <protection locked="0"/>
    </xf>
    <xf numFmtId="179" fontId="0" fillId="0" borderId="0" xfId="0" applyNumberFormat="1">
      <alignment vertical="center"/>
    </xf>
    <xf numFmtId="179" fontId="5" fillId="0" borderId="1" xfId="7" applyNumberFormat="1" applyFont="1" applyFill="1" applyBorder="1" applyAlignment="1" applyProtection="1">
      <alignment horizontal="center" vertical="center"/>
    </xf>
    <xf numFmtId="0" fontId="21" fillId="8" borderId="1" xfId="0" applyNumberFormat="1" applyFont="1" applyFill="1" applyBorder="1" applyAlignment="1" applyProtection="1">
      <alignment horizontal="center" vertical="center"/>
      <protection locked="0"/>
    </xf>
    <xf numFmtId="0" fontId="21" fillId="8" borderId="1" xfId="0" applyNumberFormat="1" applyFont="1" applyFill="1" applyBorder="1" applyAlignment="1" applyProtection="1">
      <alignment horizontal="left" vertical="center"/>
      <protection locked="0"/>
    </xf>
    <xf numFmtId="0" fontId="21" fillId="0" borderId="1" xfId="0" applyNumberFormat="1" applyFont="1" applyFill="1" applyBorder="1" applyAlignment="1" applyProtection="1">
      <alignment horizontal="center" vertical="center"/>
      <protection locked="0"/>
    </xf>
    <xf numFmtId="49" fontId="21" fillId="0" borderId="1" xfId="0" applyNumberFormat="1" applyFont="1" applyFill="1" applyBorder="1" applyAlignment="1" applyProtection="1">
      <alignment horizontal="center" vertical="center"/>
      <protection locked="0"/>
    </xf>
    <xf numFmtId="0" fontId="21" fillId="0" borderId="1" xfId="0" applyNumberFormat="1" applyFont="1" applyFill="1" applyBorder="1" applyAlignment="1" applyProtection="1">
      <alignment horizontal="left" vertical="center"/>
      <protection locked="0"/>
    </xf>
    <xf numFmtId="0" fontId="21" fillId="0" borderId="1" xfId="0" applyNumberFormat="1" applyFont="1" applyBorder="1" applyAlignment="1" applyProtection="1">
      <alignment horizontal="left" vertical="center" wrapText="1"/>
      <protection locked="0"/>
    </xf>
    <xf numFmtId="176" fontId="21" fillId="8" borderId="1" xfId="10" applyNumberFormat="1" applyFont="1" applyFill="1" applyBorder="1" applyAlignment="1" applyProtection="1">
      <alignment horizontal="center" vertical="center"/>
    </xf>
    <xf numFmtId="179" fontId="21" fillId="11" borderId="1" xfId="10" applyNumberFormat="1" applyFont="1" applyFill="1" applyBorder="1" applyAlignment="1" applyProtection="1">
      <alignment horizontal="center" vertical="center"/>
    </xf>
    <xf numFmtId="177" fontId="21" fillId="11" borderId="1" xfId="10" applyNumberFormat="1" applyFont="1" applyFill="1" applyBorder="1" applyAlignment="1" applyProtection="1">
      <alignment horizontal="center" vertical="center"/>
    </xf>
    <xf numFmtId="178" fontId="21" fillId="0" borderId="1" xfId="0" applyNumberFormat="1" applyFont="1" applyFill="1" applyBorder="1" applyAlignment="1" applyProtection="1">
      <alignment horizontal="center" vertical="center"/>
      <protection locked="0"/>
    </xf>
    <xf numFmtId="41" fontId="21" fillId="0" borderId="1" xfId="10" applyNumberFormat="1" applyFont="1" applyFill="1" applyBorder="1" applyAlignment="1" applyProtection="1">
      <alignment horizontal="center" vertical="center"/>
      <protection locked="0"/>
    </xf>
    <xf numFmtId="41" fontId="21" fillId="11" borderId="1" xfId="10" applyNumberFormat="1" applyFont="1" applyFill="1" applyBorder="1" applyAlignment="1" applyProtection="1">
      <alignment horizontal="center" vertical="center"/>
      <protection hidden="1"/>
    </xf>
    <xf numFmtId="41" fontId="21" fillId="11" borderId="1" xfId="10" applyNumberFormat="1" applyFont="1" applyFill="1" applyBorder="1" applyAlignment="1" applyProtection="1">
      <alignment vertical="center" shrinkToFit="1"/>
      <protection hidden="1"/>
    </xf>
    <xf numFmtId="10" fontId="21" fillId="11" borderId="1" xfId="13" applyNumberFormat="1" applyFont="1" applyFill="1" applyBorder="1" applyAlignment="1" applyProtection="1">
      <alignment vertical="center" shrinkToFit="1"/>
      <protection hidden="1"/>
    </xf>
    <xf numFmtId="10" fontId="21" fillId="11" borderId="1" xfId="13" applyNumberFormat="1" applyFont="1" applyFill="1" applyBorder="1" applyAlignment="1" applyProtection="1">
      <alignment horizontal="center" vertical="center"/>
    </xf>
    <xf numFmtId="41" fontId="21" fillId="8" borderId="1" xfId="0" applyNumberFormat="1" applyFont="1" applyFill="1" applyBorder="1" applyAlignment="1" applyProtection="1">
      <alignment horizontal="center" vertical="center" wrapText="1"/>
      <protection locked="0"/>
    </xf>
    <xf numFmtId="49" fontId="21" fillId="0" borderId="1" xfId="10" applyNumberFormat="1" applyFont="1" applyFill="1" applyBorder="1" applyAlignment="1" applyProtection="1">
      <alignment horizontal="center" vertical="center"/>
      <protection locked="0"/>
    </xf>
    <xf numFmtId="41" fontId="21" fillId="0" borderId="1" xfId="0" applyNumberFormat="1" applyFont="1" applyFill="1" applyBorder="1" applyAlignment="1" applyProtection="1">
      <alignment horizontal="center" vertical="center"/>
      <protection locked="0"/>
    </xf>
    <xf numFmtId="41" fontId="21" fillId="11" borderId="1" xfId="0" applyNumberFormat="1" applyFont="1" applyFill="1" applyBorder="1" applyAlignment="1" applyProtection="1">
      <alignment horizontal="center" vertical="center"/>
    </xf>
    <xf numFmtId="0" fontId="21" fillId="0" borderId="1" xfId="0" applyNumberFormat="1" applyFont="1" applyBorder="1" applyAlignment="1" applyProtection="1">
      <alignment horizontal="center" vertical="center" wrapText="1"/>
      <protection locked="0"/>
    </xf>
    <xf numFmtId="41" fontId="21" fillId="8" borderId="1" xfId="0" applyNumberFormat="1" applyFont="1" applyFill="1" applyBorder="1" applyAlignment="1" applyProtection="1">
      <alignment horizontal="center" vertical="center"/>
      <protection locked="0"/>
    </xf>
    <xf numFmtId="0" fontId="2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1" fillId="0" borderId="1" xfId="0" applyNumberFormat="1" applyFont="1" applyFill="1" applyBorder="1" applyAlignment="1" applyProtection="1">
      <alignment horizontal="left" vertical="center" wrapText="1"/>
      <protection locked="0"/>
    </xf>
    <xf numFmtId="41" fontId="21" fillId="8" borderId="1" xfId="10" applyNumberFormat="1" applyFont="1" applyFill="1" applyBorder="1" applyAlignment="1" applyProtection="1">
      <alignment horizontal="center" vertical="center"/>
      <protection locked="0"/>
    </xf>
    <xf numFmtId="0" fontId="21" fillId="9" borderId="1" xfId="0" applyNumberFormat="1" applyFont="1" applyFill="1" applyBorder="1" applyAlignment="1" applyProtection="1">
      <alignment horizontal="center" vertical="center"/>
      <protection locked="0"/>
    </xf>
    <xf numFmtId="49" fontId="21" fillId="9" borderId="1" xfId="0" applyNumberFormat="1" applyFont="1" applyFill="1" applyBorder="1" applyAlignment="1" applyProtection="1">
      <alignment horizontal="center" vertical="center"/>
      <protection locked="0"/>
    </xf>
    <xf numFmtId="0" fontId="21" fillId="9" borderId="1" xfId="0" applyNumberFormat="1" applyFont="1" applyFill="1" applyBorder="1" applyAlignment="1" applyProtection="1">
      <alignment horizontal="left" vertical="center"/>
      <protection locked="0"/>
    </xf>
    <xf numFmtId="0" fontId="21" fillId="9" borderId="1" xfId="0" applyNumberFormat="1" applyFont="1" applyFill="1" applyBorder="1" applyAlignment="1" applyProtection="1">
      <alignment horizontal="left" vertical="center" wrapText="1"/>
      <protection locked="0"/>
    </xf>
    <xf numFmtId="0" fontId="21" fillId="9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NumberFormat="1" applyFont="1" applyFill="1" applyBorder="1" applyAlignment="1" applyProtection="1">
      <alignment vertical="center"/>
    </xf>
    <xf numFmtId="0" fontId="0" fillId="11" borderId="1" xfId="0" applyNumberFormat="1" applyFont="1" applyFill="1" applyBorder="1" applyAlignment="1" applyProtection="1">
      <alignment vertical="center"/>
    </xf>
    <xf numFmtId="177" fontId="21" fillId="0" borderId="1" xfId="10" applyNumberFormat="1" applyFont="1" applyFill="1" applyBorder="1" applyAlignment="1" applyProtection="1">
      <alignment horizontal="center" vertical="center"/>
    </xf>
    <xf numFmtId="0" fontId="21" fillId="0" borderId="0" xfId="0" applyNumberFormat="1" applyFont="1" applyFill="1" applyBorder="1" applyAlignment="1" applyProtection="1">
      <alignment horizontal="center" vertical="center"/>
      <protection locked="0"/>
    </xf>
    <xf numFmtId="178" fontId="21" fillId="9" borderId="1" xfId="0" applyNumberFormat="1" applyFont="1" applyFill="1" applyBorder="1" applyAlignment="1" applyProtection="1">
      <alignment horizontal="center" vertical="center"/>
      <protection locked="0"/>
    </xf>
    <xf numFmtId="41" fontId="21" fillId="9" borderId="1" xfId="10" applyNumberFormat="1" applyFont="1" applyFill="1" applyBorder="1" applyAlignment="1" applyProtection="1">
      <alignment horizontal="center" vertical="center"/>
      <protection locked="0"/>
    </xf>
    <xf numFmtId="179" fontId="21" fillId="0" borderId="1" xfId="10" applyNumberFormat="1" applyFont="1" applyFill="1" applyBorder="1" applyAlignment="1" applyProtection="1">
      <alignment vertical="center"/>
    </xf>
    <xf numFmtId="179" fontId="21" fillId="0" borderId="1" xfId="10" applyNumberFormat="1" applyFont="1" applyFill="1" applyBorder="1" applyAlignment="1" applyProtection="1">
      <alignment vertical="center" wrapText="1"/>
    </xf>
    <xf numFmtId="0" fontId="22" fillId="0" borderId="0" xfId="0" applyFont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49" fontId="22" fillId="0" borderId="1" xfId="0" applyNumberFormat="1" applyFont="1" applyBorder="1" applyAlignment="1">
      <alignment horizontal="center" vertical="center"/>
    </xf>
    <xf numFmtId="41" fontId="22" fillId="0" borderId="1" xfId="1" applyFont="1" applyBorder="1" applyAlignment="1">
      <alignment horizontal="center" vertical="center"/>
    </xf>
    <xf numFmtId="49" fontId="22" fillId="0" borderId="0" xfId="0" applyNumberFormat="1" applyFont="1" applyAlignment="1">
      <alignment horizontal="center" vertical="center"/>
    </xf>
    <xf numFmtId="41" fontId="22" fillId="0" borderId="0" xfId="1" applyFont="1" applyAlignment="1">
      <alignment horizontal="center" vertical="center"/>
    </xf>
    <xf numFmtId="49" fontId="22" fillId="6" borderId="1" xfId="0" applyNumberFormat="1" applyFont="1" applyFill="1" applyBorder="1" applyAlignment="1">
      <alignment horizontal="center" vertical="center"/>
    </xf>
    <xf numFmtId="41" fontId="22" fillId="0" borderId="0" xfId="0" applyNumberFormat="1" applyFont="1" applyAlignment="1">
      <alignment horizontal="center" vertical="center"/>
    </xf>
    <xf numFmtId="0" fontId="22" fillId="6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 applyProtection="1">
      <alignment horizontal="center" vertical="center"/>
      <protection locked="0"/>
    </xf>
    <xf numFmtId="41" fontId="23" fillId="0" borderId="1" xfId="1" applyFont="1" applyFill="1" applyBorder="1" applyAlignment="1" applyProtection="1">
      <alignment horizontal="center" vertical="center"/>
      <protection locked="0"/>
    </xf>
    <xf numFmtId="49" fontId="23" fillId="0" borderId="1" xfId="0" applyNumberFormat="1" applyFont="1" applyFill="1" applyBorder="1" applyAlignment="1" applyProtection="1">
      <alignment horizontal="center" vertical="center"/>
      <protection locked="0"/>
    </xf>
    <xf numFmtId="0" fontId="23" fillId="0" borderId="1" xfId="0" applyFont="1" applyBorder="1" applyAlignment="1" applyProtection="1">
      <alignment horizontal="center" vertical="center"/>
      <protection locked="0"/>
    </xf>
    <xf numFmtId="49" fontId="23" fillId="0" borderId="1" xfId="0" applyNumberFormat="1" applyFont="1" applyBorder="1" applyAlignment="1" applyProtection="1">
      <alignment horizontal="center" vertical="center"/>
      <protection locked="0"/>
    </xf>
    <xf numFmtId="0" fontId="22" fillId="12" borderId="1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5" borderId="6" xfId="0" applyFont="1" applyFill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 applyProtection="1">
      <alignment horizontal="center" vertical="center"/>
      <protection locked="0"/>
    </xf>
    <xf numFmtId="0" fontId="20" fillId="0" borderId="0" xfId="0" applyFont="1" applyAlignment="1" applyProtection="1">
      <alignment horizontal="center" vertical="center"/>
      <protection locked="0"/>
    </xf>
    <xf numFmtId="0" fontId="5" fillId="0" borderId="2" xfId="5" applyNumberFormat="1" applyFont="1" applyFill="1" applyBorder="1" applyAlignment="1" applyProtection="1">
      <alignment horizontal="center" vertical="center" wrapText="1" shrinkToFit="1"/>
      <protection locked="0"/>
    </xf>
    <xf numFmtId="0" fontId="5" fillId="0" borderId="7" xfId="5" applyNumberFormat="1" applyFont="1" applyFill="1" applyBorder="1" applyAlignment="1" applyProtection="1">
      <alignment horizontal="center" vertical="center" wrapText="1" shrinkToFit="1"/>
      <protection locked="0"/>
    </xf>
    <xf numFmtId="0" fontId="5" fillId="6" borderId="2" xfId="4" applyNumberFormat="1" applyFont="1" applyFill="1" applyBorder="1" applyAlignment="1" applyProtection="1">
      <alignment horizontal="center" vertical="center" wrapText="1"/>
      <protection locked="0"/>
    </xf>
    <xf numFmtId="0" fontId="5" fillId="6" borderId="6" xfId="4" applyNumberFormat="1" applyFont="1" applyFill="1" applyBorder="1" applyAlignment="1" applyProtection="1">
      <alignment horizontal="center" vertical="center" wrapText="1"/>
      <protection locked="0"/>
    </xf>
    <xf numFmtId="0" fontId="5" fillId="6" borderId="7" xfId="4" applyNumberFormat="1" applyFont="1" applyFill="1" applyBorder="1" applyAlignment="1" applyProtection="1">
      <alignment horizontal="center" vertical="center" wrapText="1"/>
      <protection locked="0"/>
    </xf>
    <xf numFmtId="0" fontId="5" fillId="5" borderId="2" xfId="4" applyNumberFormat="1" applyFont="1" applyFill="1" applyBorder="1" applyAlignment="1" applyProtection="1">
      <alignment horizontal="center" vertical="center" wrapText="1"/>
      <protection locked="0"/>
    </xf>
    <xf numFmtId="0" fontId="5" fillId="5" borderId="6" xfId="4" applyNumberFormat="1" applyFont="1" applyFill="1" applyBorder="1" applyAlignment="1" applyProtection="1">
      <alignment horizontal="center" vertical="center" wrapText="1"/>
      <protection locked="0"/>
    </xf>
    <xf numFmtId="0" fontId="5" fillId="5" borderId="7" xfId="4" applyNumberFormat="1" applyFont="1" applyFill="1" applyBorder="1" applyAlignment="1" applyProtection="1">
      <alignment horizontal="center" vertical="center" wrapText="1"/>
      <protection locked="0"/>
    </xf>
    <xf numFmtId="41" fontId="5" fillId="7" borderId="2" xfId="1" applyFont="1" applyFill="1" applyBorder="1" applyAlignment="1" applyProtection="1">
      <alignment horizontal="center" vertical="center" wrapText="1"/>
      <protection locked="0"/>
    </xf>
    <xf numFmtId="41" fontId="5" fillId="7" borderId="6" xfId="1" applyFont="1" applyFill="1" applyBorder="1" applyAlignment="1" applyProtection="1">
      <alignment horizontal="center" vertical="center" wrapText="1"/>
      <protection locked="0"/>
    </xf>
    <xf numFmtId="41" fontId="5" fillId="7" borderId="7" xfId="1" applyFont="1" applyFill="1" applyBorder="1" applyAlignment="1" applyProtection="1">
      <alignment horizontal="center" vertical="center" wrapText="1"/>
      <protection locked="0"/>
    </xf>
    <xf numFmtId="0" fontId="7" fillId="7" borderId="3" xfId="0" applyFont="1" applyFill="1" applyBorder="1" applyAlignment="1" applyProtection="1">
      <alignment horizontal="center" vertical="center"/>
      <protection locked="0"/>
    </xf>
    <xf numFmtId="0" fontId="7" fillId="7" borderId="4" xfId="0" applyFont="1" applyFill="1" applyBorder="1" applyAlignment="1" applyProtection="1">
      <alignment horizontal="center" vertical="center"/>
      <protection locked="0"/>
    </xf>
    <xf numFmtId="0" fontId="7" fillId="7" borderId="5" xfId="0" applyFont="1" applyFill="1" applyBorder="1" applyAlignment="1" applyProtection="1">
      <alignment horizontal="center" vertical="center"/>
      <protection locked="0"/>
    </xf>
    <xf numFmtId="0" fontId="7" fillId="7" borderId="2" xfId="0" applyFont="1" applyFill="1" applyBorder="1" applyAlignment="1" applyProtection="1">
      <alignment horizontal="center" vertical="center" wrapText="1"/>
      <protection locked="0"/>
    </xf>
    <xf numFmtId="0" fontId="7" fillId="7" borderId="7" xfId="0" applyFont="1" applyFill="1" applyBorder="1" applyAlignment="1" applyProtection="1">
      <alignment horizontal="center" vertical="center" wrapText="1"/>
      <protection locked="0"/>
    </xf>
    <xf numFmtId="0" fontId="7" fillId="7" borderId="2" xfId="0" applyFont="1" applyFill="1" applyBorder="1" applyAlignment="1" applyProtection="1">
      <alignment horizontal="center" vertical="center"/>
      <protection locked="0"/>
    </xf>
    <xf numFmtId="0" fontId="7" fillId="7" borderId="7" xfId="0" applyFont="1" applyFill="1" applyBorder="1" applyAlignment="1" applyProtection="1">
      <alignment horizontal="center" vertical="center"/>
      <protection locked="0"/>
    </xf>
    <xf numFmtId="41" fontId="4" fillId="2" borderId="2" xfId="1" applyFont="1" applyFill="1" applyBorder="1" applyAlignment="1" applyProtection="1">
      <alignment horizontal="center" vertical="center" shrinkToFit="1"/>
      <protection locked="0"/>
    </xf>
    <xf numFmtId="41" fontId="4" fillId="2" borderId="6" xfId="1" applyFont="1" applyFill="1" applyBorder="1" applyAlignment="1" applyProtection="1">
      <alignment horizontal="center" vertical="center" shrinkToFit="1"/>
      <protection locked="0"/>
    </xf>
    <xf numFmtId="41" fontId="4" fillId="2" borderId="7" xfId="1" applyFont="1" applyFill="1" applyBorder="1" applyAlignment="1" applyProtection="1">
      <alignment horizontal="center" vertical="center" shrinkToFit="1"/>
      <protection locked="0"/>
    </xf>
    <xf numFmtId="0" fontId="5" fillId="6" borderId="3" xfId="5" applyNumberFormat="1" applyFont="1" applyFill="1" applyBorder="1" applyAlignment="1" applyProtection="1">
      <alignment horizontal="center" vertical="center" shrinkToFit="1"/>
      <protection locked="0"/>
    </xf>
    <xf numFmtId="0" fontId="5" fillId="6" borderId="4" xfId="5" applyNumberFormat="1" applyFont="1" applyFill="1" applyBorder="1" applyAlignment="1" applyProtection="1">
      <alignment horizontal="center" vertical="center" shrinkToFit="1"/>
      <protection locked="0"/>
    </xf>
    <xf numFmtId="0" fontId="5" fillId="6" borderId="5" xfId="5" applyNumberFormat="1" applyFont="1" applyFill="1" applyBorder="1" applyAlignment="1" applyProtection="1">
      <alignment horizontal="center" vertical="center" shrinkToFit="1"/>
      <protection locked="0"/>
    </xf>
    <xf numFmtId="41" fontId="5" fillId="6" borderId="2" xfId="1" applyFont="1" applyFill="1" applyBorder="1" applyAlignment="1" applyProtection="1">
      <alignment horizontal="center" vertical="center" shrinkToFit="1"/>
      <protection locked="0"/>
    </xf>
    <xf numFmtId="41" fontId="5" fillId="6" borderId="7" xfId="1" applyFont="1" applyFill="1" applyBorder="1" applyAlignment="1" applyProtection="1">
      <alignment horizontal="center" vertical="center" shrinkToFit="1"/>
      <protection locked="0"/>
    </xf>
    <xf numFmtId="0" fontId="5" fillId="6" borderId="2" xfId="5" applyNumberFormat="1" applyFont="1" applyFill="1" applyBorder="1" applyAlignment="1" applyProtection="1">
      <alignment horizontal="center" vertical="center" shrinkToFit="1"/>
      <protection locked="0"/>
    </xf>
    <xf numFmtId="0" fontId="5" fillId="6" borderId="7" xfId="5" applyNumberFormat="1" applyFont="1" applyFill="1" applyBorder="1" applyAlignment="1" applyProtection="1">
      <alignment horizontal="center" vertical="center" shrinkToFit="1"/>
      <protection locked="0"/>
    </xf>
    <xf numFmtId="179" fontId="5" fillId="6" borderId="3" xfId="4" applyNumberFormat="1" applyFont="1" applyFill="1" applyBorder="1" applyAlignment="1" applyProtection="1">
      <alignment horizontal="center" vertical="center" wrapText="1"/>
      <protection locked="0"/>
    </xf>
    <xf numFmtId="0" fontId="5" fillId="6" borderId="4" xfId="4" applyNumberFormat="1" applyFont="1" applyFill="1" applyBorder="1" applyAlignment="1" applyProtection="1">
      <alignment horizontal="center" vertical="center" wrapText="1"/>
      <protection locked="0"/>
    </xf>
    <xf numFmtId="0" fontId="5" fillId="6" borderId="5" xfId="4" applyNumberFormat="1" applyFont="1" applyFill="1" applyBorder="1" applyAlignment="1" applyProtection="1">
      <alignment horizontal="center" vertical="center" wrapText="1"/>
      <protection locked="0"/>
    </xf>
    <xf numFmtId="41" fontId="5" fillId="6" borderId="3" xfId="1" applyFont="1" applyFill="1" applyBorder="1" applyAlignment="1" applyProtection="1">
      <alignment horizontal="center" vertical="center" shrinkToFit="1"/>
      <protection locked="0"/>
    </xf>
    <xf numFmtId="41" fontId="5" fillId="6" borderId="4" xfId="1" applyFont="1" applyFill="1" applyBorder="1" applyAlignment="1" applyProtection="1">
      <alignment horizontal="center" vertical="center" shrinkToFit="1"/>
      <protection locked="0"/>
    </xf>
    <xf numFmtId="41" fontId="5" fillId="6" borderId="5" xfId="1" applyFont="1" applyFill="1" applyBorder="1" applyAlignment="1" applyProtection="1">
      <alignment horizontal="center" vertical="center" shrinkToFit="1"/>
      <protection locked="0"/>
    </xf>
    <xf numFmtId="179" fontId="5" fillId="6" borderId="2" xfId="1" applyNumberFormat="1" applyFont="1" applyFill="1" applyBorder="1" applyAlignment="1" applyProtection="1">
      <alignment horizontal="center" vertical="center" shrinkToFit="1"/>
      <protection locked="0"/>
    </xf>
    <xf numFmtId="0" fontId="5" fillId="0" borderId="2" xfId="5" applyNumberFormat="1" applyFont="1" applyFill="1" applyBorder="1" applyAlignment="1" applyProtection="1">
      <alignment horizontal="center" vertical="center" shrinkToFit="1"/>
      <protection locked="0"/>
    </xf>
    <xf numFmtId="0" fontId="5" fillId="0" borderId="7" xfId="5" applyNumberFormat="1" applyFont="1" applyFill="1" applyBorder="1" applyAlignment="1" applyProtection="1">
      <alignment horizontal="center" vertical="center" shrinkToFit="1"/>
      <protection locked="0"/>
    </xf>
    <xf numFmtId="0" fontId="5" fillId="0" borderId="3" xfId="4" applyNumberFormat="1" applyFont="1" applyFill="1" applyBorder="1" applyAlignment="1" applyProtection="1">
      <alignment horizontal="center" vertical="center" wrapText="1"/>
      <protection locked="0"/>
    </xf>
    <xf numFmtId="0" fontId="5" fillId="0" borderId="4" xfId="4" applyNumberFormat="1" applyFont="1" applyFill="1" applyBorder="1" applyAlignment="1" applyProtection="1">
      <alignment horizontal="center" vertical="center" wrapText="1"/>
      <protection locked="0"/>
    </xf>
    <xf numFmtId="0" fontId="5" fillId="0" borderId="5" xfId="4" applyNumberFormat="1" applyFont="1" applyFill="1" applyBorder="1" applyAlignment="1" applyProtection="1">
      <alignment horizontal="center" vertical="center" wrapText="1"/>
      <protection locked="0"/>
    </xf>
    <xf numFmtId="0" fontId="5" fillId="3" borderId="2" xfId="5" applyNumberFormat="1" applyFont="1" applyFill="1" applyBorder="1" applyAlignment="1" applyProtection="1">
      <alignment horizontal="center" vertical="center" shrinkToFit="1"/>
      <protection locked="0"/>
    </xf>
    <xf numFmtId="0" fontId="5" fillId="3" borderId="7" xfId="5" applyNumberFormat="1" applyFont="1" applyFill="1" applyBorder="1" applyAlignment="1" applyProtection="1">
      <alignment horizontal="center" vertical="center" shrinkToFit="1"/>
      <protection locked="0"/>
    </xf>
    <xf numFmtId="0" fontId="25" fillId="0" borderId="0" xfId="0" applyFont="1" applyAlignment="1">
      <alignment horizontal="center" vertical="center"/>
    </xf>
    <xf numFmtId="41" fontId="22" fillId="14" borderId="2" xfId="1" applyFont="1" applyFill="1" applyBorder="1" applyAlignment="1">
      <alignment horizontal="center" vertical="center" wrapText="1"/>
    </xf>
    <xf numFmtId="41" fontId="22" fillId="14" borderId="7" xfId="1" applyFont="1" applyFill="1" applyBorder="1" applyAlignment="1">
      <alignment horizontal="center" vertical="center" wrapText="1"/>
    </xf>
    <xf numFmtId="0" fontId="22" fillId="12" borderId="1" xfId="0" applyFont="1" applyFill="1" applyBorder="1" applyAlignment="1">
      <alignment horizontal="center" vertical="center"/>
    </xf>
    <xf numFmtId="0" fontId="22" fillId="6" borderId="1" xfId="0" applyFont="1" applyFill="1" applyBorder="1" applyAlignment="1">
      <alignment horizontal="center" vertical="center"/>
    </xf>
    <xf numFmtId="0" fontId="22" fillId="12" borderId="3" xfId="0" applyFont="1" applyFill="1" applyBorder="1" applyAlignment="1">
      <alignment horizontal="center" vertical="center"/>
    </xf>
    <xf numFmtId="0" fontId="22" fillId="12" borderId="5" xfId="0" applyFont="1" applyFill="1" applyBorder="1" applyAlignment="1">
      <alignment horizontal="center" vertical="center"/>
    </xf>
    <xf numFmtId="0" fontId="22" fillId="13" borderId="2" xfId="0" applyFont="1" applyFill="1" applyBorder="1" applyAlignment="1">
      <alignment horizontal="center" vertical="center"/>
    </xf>
    <xf numFmtId="0" fontId="22" fillId="13" borderId="7" xfId="0" applyFont="1" applyFill="1" applyBorder="1" applyAlignment="1">
      <alignment horizontal="center" vertical="center"/>
    </xf>
  </cellXfs>
  <cellStyles count="17">
    <cellStyle name="백분율" xfId="3" builtinId="5"/>
    <cellStyle name="백분율 2" xfId="13" xr:uid="{00000000-0005-0000-0000-000034000000}"/>
    <cellStyle name="쉼표 [0]" xfId="1" builtinId="6"/>
    <cellStyle name="쉼표 [0] 2" xfId="2" xr:uid="{00000000-0005-0000-0000-000002000000}"/>
    <cellStyle name="쉼표 [0] 2 2" xfId="8" xr:uid="{00000000-0005-0000-0000-000002000000}"/>
    <cellStyle name="쉼표 [0] 2 3" xfId="6" xr:uid="{00000000-0005-0000-0000-000003000000}"/>
    <cellStyle name="쉼표 [0] 2 4" xfId="15" xr:uid="{00000000-0005-0000-0000-000002000000}"/>
    <cellStyle name="쉼표 [0] 3" xfId="7" xr:uid="{00000000-0005-0000-0000-000032000000}"/>
    <cellStyle name="쉼표 [0] 4" xfId="10" xr:uid="{00000000-0005-0000-0000-000035000000}"/>
    <cellStyle name="쉼표 [0] 5" xfId="14" xr:uid="{00000000-0005-0000-0000-00003A000000}"/>
    <cellStyle name="표준" xfId="0" builtinId="0"/>
    <cellStyle name="표준 13" xfId="5" xr:uid="{00000000-0005-0000-0000-000004000000}"/>
    <cellStyle name="표준 13 2" xfId="9" xr:uid="{00000000-0005-0000-0000-000005000000}"/>
    <cellStyle name="표준 2" xfId="12" xr:uid="{00000000-0005-0000-0000-000037000000}"/>
    <cellStyle name="표준 2 2" xfId="4" xr:uid="{00000000-0005-0000-0000-000005000000}"/>
    <cellStyle name="표준 2 2 2" xfId="11" xr:uid="{00000000-0005-0000-0000-000004000000}"/>
    <cellStyle name="표준 6" xfId="16" xr:uid="{87A65FF6-989E-4AB9-8BE8-010B175E4DD8}"/>
  </cellStyles>
  <dxfs count="32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31"/>
      <tableStyleElement type="headerRow" dxfId="30"/>
      <tableStyleElement type="totalRow" dxfId="29"/>
      <tableStyleElement type="firstColumn" dxfId="28"/>
      <tableStyleElement type="lastColumn" dxfId="27"/>
      <tableStyleElement type="firstRowStripe" dxfId="26"/>
      <tableStyleElement type="firstColumnStripe" dxfId="25"/>
    </tableStyle>
    <tableStyle name="Light Style 1 - Accent 1" table="0" count="7" xr9:uid="{00000000-0011-0000-FFFF-FFFF01000000}">
      <tableStyleElement type="wholeTable" dxfId="24"/>
      <tableStyleElement type="headerRow" dxfId="23"/>
      <tableStyleElement type="totalRow" dxfId="22"/>
      <tableStyleElement type="firstColumn" dxfId="21"/>
      <tableStyleElement type="lastColumn" dxfId="20"/>
      <tableStyleElement type="firstRowStripe" dxfId="19"/>
      <tableStyleElement type="firstColumnStripe" dxfId="18"/>
    </tableStyle>
  </tableStyles>
  <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-PC\Desktop\&#48373;&#49324;&#48376;%202021&#45380;%20&#49345;&#48152;&#44592;%20&#51204;&#45224;%20&#51109;&#54617;&#49373;%20&#52628;&#52380;&#51088;%20&#47749;&#45800;(&#51228;&#52636;&#50857;)_&#51088;&#46041;&#54868;_ver.3(&#50640;&#49464;&#51060;%20&#52628;&#44032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추천자명단"/>
      <sheetName val="성적 계산식"/>
      <sheetName val="평가지표"/>
      <sheetName val="소득계산"/>
      <sheetName val="직장가입자"/>
      <sheetName val="지역가입자"/>
      <sheetName val="혼합가입자"/>
    </sheetNames>
    <sheetDataSet>
      <sheetData sheetId="0"/>
      <sheetData sheetId="1">
        <row r="8">
          <cell r="B8">
            <v>4.3</v>
          </cell>
          <cell r="C8">
            <v>4.5</v>
          </cell>
        </row>
        <row r="9">
          <cell r="A9">
            <v>0</v>
          </cell>
        </row>
        <row r="10">
          <cell r="A10">
            <v>73</v>
          </cell>
        </row>
        <row r="11">
          <cell r="A11">
            <v>74</v>
          </cell>
        </row>
        <row r="12">
          <cell r="A12">
            <v>75</v>
          </cell>
        </row>
        <row r="13">
          <cell r="A13">
            <v>76</v>
          </cell>
        </row>
        <row r="14">
          <cell r="A14">
            <v>77</v>
          </cell>
        </row>
        <row r="15">
          <cell r="A15">
            <v>78</v>
          </cell>
        </row>
        <row r="16">
          <cell r="A16">
            <v>79</v>
          </cell>
        </row>
        <row r="17">
          <cell r="A17">
            <v>80</v>
          </cell>
        </row>
        <row r="18">
          <cell r="A18">
            <v>81</v>
          </cell>
        </row>
        <row r="19">
          <cell r="A19">
            <v>82</v>
          </cell>
        </row>
        <row r="20">
          <cell r="A20">
            <v>83</v>
          </cell>
        </row>
        <row r="21">
          <cell r="A21">
            <v>84</v>
          </cell>
        </row>
        <row r="22">
          <cell r="A22">
            <v>85</v>
          </cell>
        </row>
        <row r="23">
          <cell r="A23">
            <v>86</v>
          </cell>
        </row>
        <row r="24">
          <cell r="A24">
            <v>87</v>
          </cell>
        </row>
        <row r="25">
          <cell r="A25">
            <v>88</v>
          </cell>
        </row>
        <row r="26">
          <cell r="A26">
            <v>89</v>
          </cell>
        </row>
        <row r="27">
          <cell r="A27">
            <v>90</v>
          </cell>
        </row>
        <row r="28">
          <cell r="A28">
            <v>91</v>
          </cell>
        </row>
        <row r="29">
          <cell r="A29">
            <v>92</v>
          </cell>
        </row>
        <row r="30">
          <cell r="A30">
            <v>93</v>
          </cell>
        </row>
        <row r="31">
          <cell r="A31">
            <v>94</v>
          </cell>
        </row>
        <row r="32">
          <cell r="A32">
            <v>95</v>
          </cell>
        </row>
        <row r="33">
          <cell r="A33">
            <v>96</v>
          </cell>
        </row>
        <row r="34">
          <cell r="A34">
            <v>97</v>
          </cell>
        </row>
        <row r="35">
          <cell r="A35">
            <v>98</v>
          </cell>
        </row>
        <row r="36">
          <cell r="A36">
            <v>100</v>
          </cell>
        </row>
      </sheetData>
      <sheetData sheetId="2">
        <row r="4">
          <cell r="I4" t="str">
            <v>생계급여</v>
          </cell>
          <cell r="J4">
            <v>100</v>
          </cell>
        </row>
        <row r="5">
          <cell r="B5" t="str">
            <v>한울타리</v>
          </cell>
          <cell r="C5">
            <v>0</v>
          </cell>
          <cell r="D5">
            <v>0.7</v>
          </cell>
          <cell r="E5">
            <v>1</v>
          </cell>
          <cell r="I5" t="str">
            <v>의료급여</v>
          </cell>
          <cell r="J5">
            <v>98</v>
          </cell>
        </row>
        <row r="6">
          <cell r="B6" t="str">
            <v>전남도시가스(소득)</v>
          </cell>
          <cell r="C6">
            <v>0</v>
          </cell>
          <cell r="D6">
            <v>1</v>
          </cell>
          <cell r="E6">
            <v>0</v>
          </cell>
          <cell r="I6" t="str">
            <v>보장시설</v>
          </cell>
          <cell r="J6">
            <v>98</v>
          </cell>
        </row>
        <row r="7">
          <cell r="B7" t="str">
            <v>전남도시가스(성적)</v>
          </cell>
          <cell r="C7">
            <v>0.7</v>
          </cell>
          <cell r="D7">
            <v>0.3</v>
          </cell>
          <cell r="E7">
            <v>0</v>
          </cell>
          <cell r="I7" t="str">
            <v>주거급여</v>
          </cell>
          <cell r="J7">
            <v>96</v>
          </cell>
        </row>
        <row r="8">
          <cell r="B8" t="str">
            <v>해양에너지</v>
          </cell>
          <cell r="C8">
            <v>0</v>
          </cell>
          <cell r="D8">
            <v>1</v>
          </cell>
          <cell r="E8">
            <v>0</v>
          </cell>
          <cell r="I8" t="str">
            <v>교육급여</v>
          </cell>
          <cell r="J8">
            <v>94</v>
          </cell>
        </row>
        <row r="9">
          <cell r="B9" t="str">
            <v>율촌현대</v>
          </cell>
          <cell r="C9">
            <v>0</v>
          </cell>
          <cell r="D9">
            <v>1</v>
          </cell>
          <cell r="E9">
            <v>0</v>
          </cell>
        </row>
        <row r="10">
          <cell r="B10" t="str">
            <v>녹색에너지(소득)</v>
          </cell>
          <cell r="C10">
            <v>0</v>
          </cell>
          <cell r="D10">
            <v>1</v>
          </cell>
          <cell r="E10">
            <v>0</v>
          </cell>
        </row>
        <row r="11">
          <cell r="B11" t="str">
            <v>녹색에너지(성적)</v>
          </cell>
          <cell r="C11">
            <v>0.7</v>
          </cell>
          <cell r="D11">
            <v>0.3</v>
          </cell>
          <cell r="E11">
            <v>0</v>
          </cell>
        </row>
      </sheetData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O388"/>
  <sheetViews>
    <sheetView topLeftCell="A4" zoomScaleNormal="100" workbookViewId="0">
      <selection activeCell="E38" sqref="E38"/>
    </sheetView>
  </sheetViews>
  <sheetFormatPr defaultRowHeight="16.5"/>
  <cols>
    <col min="1" max="1" width="4.75" bestFit="1" customWidth="1"/>
    <col min="2" max="2" width="8.25" customWidth="1"/>
    <col min="3" max="3" width="11.125" customWidth="1"/>
    <col min="4" max="4" width="16.125" bestFit="1" customWidth="1"/>
    <col min="5" max="5" width="8.75" style="151" bestFit="1" customWidth="1"/>
    <col min="6" max="6" width="12" style="151" bestFit="1" customWidth="1"/>
    <col min="7" max="7" width="8.75" style="151" customWidth="1"/>
    <col min="8" max="8" width="55.75" style="151" customWidth="1"/>
    <col min="9" max="9" width="8.5" style="188" customWidth="1"/>
    <col min="10" max="10" width="19.75" style="151" customWidth="1"/>
    <col min="11" max="11" width="28.25" style="151" customWidth="1"/>
    <col min="12" max="12" width="4.75" style="151" customWidth="1"/>
    <col min="13" max="14" width="12.625" style="151" customWidth="1"/>
    <col min="15" max="15" width="9.625" style="151" customWidth="1"/>
    <col min="16" max="16" width="16.25" customWidth="1"/>
    <col min="17" max="17" width="7" customWidth="1"/>
    <col min="18" max="18" width="7.5" customWidth="1"/>
    <col min="19" max="19" width="9.25" customWidth="1"/>
    <col min="20" max="20" width="6.75" customWidth="1"/>
    <col min="21" max="21" width="4.75" customWidth="1"/>
    <col min="22" max="22" width="9.25" style="198" customWidth="1"/>
    <col min="23" max="23" width="18.875" customWidth="1"/>
    <col min="24" max="24" width="11" customWidth="1"/>
    <col min="25" max="25" width="9.25" customWidth="1"/>
    <col min="26" max="26" width="11" customWidth="1"/>
    <col min="27" max="27" width="18.875" customWidth="1"/>
    <col min="28" max="28" width="8.375" customWidth="1"/>
    <col min="29" max="29" width="9.25" customWidth="1"/>
    <col min="30" max="30" width="13.5" customWidth="1"/>
    <col min="31" max="31" width="7.875" customWidth="1"/>
    <col min="32" max="32" width="13.5" customWidth="1"/>
    <col min="33" max="33" width="9.625" customWidth="1"/>
    <col min="34" max="34" width="43" customWidth="1"/>
    <col min="35" max="35" width="9.625" bestFit="1" customWidth="1"/>
    <col min="36" max="36" width="29" bestFit="1" customWidth="1"/>
    <col min="37" max="39" width="9.625" bestFit="1" customWidth="1"/>
    <col min="40" max="40" width="41.25" bestFit="1" customWidth="1"/>
    <col min="41" max="41" width="42.75" bestFit="1" customWidth="1"/>
  </cols>
  <sheetData>
    <row r="1" spans="1:41" ht="38.25">
      <c r="A1" s="256" t="s">
        <v>2376</v>
      </c>
      <c r="B1" s="256"/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  <c r="Q1" s="256"/>
      <c r="R1" s="157"/>
      <c r="S1" s="157"/>
      <c r="T1" s="157"/>
      <c r="U1" s="157"/>
      <c r="V1" s="196"/>
      <c r="W1" s="157"/>
      <c r="X1" s="157"/>
      <c r="Y1" s="157"/>
      <c r="Z1" s="157"/>
      <c r="AA1" s="157"/>
      <c r="AB1" s="157"/>
      <c r="AC1" s="157"/>
      <c r="AD1" s="157"/>
      <c r="AE1" s="157"/>
      <c r="AF1" s="157"/>
      <c r="AG1" s="157"/>
      <c r="AH1" s="157"/>
      <c r="AI1" s="157"/>
      <c r="AJ1" s="157"/>
      <c r="AK1" s="157"/>
      <c r="AL1" s="157"/>
      <c r="AM1" s="157"/>
      <c r="AN1" s="157"/>
      <c r="AO1" s="157"/>
    </row>
    <row r="2" spans="1:41">
      <c r="A2" s="78"/>
      <c r="B2" s="78"/>
      <c r="C2" s="78"/>
      <c r="D2" s="78"/>
      <c r="E2" s="135"/>
      <c r="F2" s="135"/>
      <c r="G2" s="135"/>
      <c r="H2" s="136"/>
      <c r="I2" s="135"/>
      <c r="J2" s="135"/>
      <c r="K2" s="135"/>
      <c r="L2" s="135"/>
      <c r="M2" s="135"/>
      <c r="N2" s="135"/>
      <c r="O2" s="135"/>
      <c r="P2" s="78"/>
      <c r="Q2" s="78"/>
      <c r="R2" s="78"/>
      <c r="S2" s="78"/>
      <c r="T2" s="78"/>
      <c r="U2" s="78"/>
      <c r="V2" s="197"/>
      <c r="W2" s="78"/>
      <c r="X2" s="78"/>
      <c r="Z2" s="78"/>
      <c r="AA2" s="78"/>
      <c r="AB2" s="78"/>
      <c r="AC2" s="78"/>
      <c r="AD2" s="78"/>
      <c r="AE2" s="78"/>
      <c r="AF2" s="78"/>
      <c r="AG2" s="78"/>
      <c r="AH2" s="78"/>
      <c r="AI2" s="101"/>
      <c r="AJ2" s="78"/>
      <c r="AK2" s="78"/>
      <c r="AL2" s="78"/>
      <c r="AM2" s="78"/>
      <c r="AN2" s="78"/>
    </row>
    <row r="3" spans="1:41" ht="27" customHeight="1">
      <c r="A3" s="189"/>
      <c r="B3" s="189"/>
      <c r="C3" s="191"/>
      <c r="D3" s="189"/>
      <c r="E3" s="294" t="s">
        <v>1</v>
      </c>
      <c r="F3" s="295"/>
      <c r="G3" s="295"/>
      <c r="H3" s="295"/>
      <c r="I3" s="295"/>
      <c r="J3" s="295"/>
      <c r="K3" s="295"/>
      <c r="L3" s="295"/>
      <c r="M3" s="295"/>
      <c r="N3" s="296"/>
      <c r="O3" s="294" t="s">
        <v>2</v>
      </c>
      <c r="P3" s="295"/>
      <c r="Q3" s="296"/>
      <c r="R3" s="275" t="s">
        <v>3</v>
      </c>
      <c r="S3" s="278" t="s">
        <v>19</v>
      </c>
      <c r="T3" s="279"/>
      <c r="U3" s="280"/>
      <c r="V3" s="285" t="s">
        <v>36</v>
      </c>
      <c r="W3" s="286"/>
      <c r="X3" s="286"/>
      <c r="Y3" s="286"/>
      <c r="Z3" s="286"/>
      <c r="AA3" s="286"/>
      <c r="AB3" s="286"/>
      <c r="AC3" s="286"/>
      <c r="AD3" s="286"/>
      <c r="AE3" s="286"/>
      <c r="AF3" s="287"/>
      <c r="AG3" s="259" t="s">
        <v>2733</v>
      </c>
      <c r="AH3" s="262" t="s">
        <v>4</v>
      </c>
      <c r="AI3" s="265" t="s">
        <v>5</v>
      </c>
      <c r="AJ3" s="268" t="s">
        <v>6</v>
      </c>
      <c r="AK3" s="269"/>
      <c r="AL3" s="269"/>
      <c r="AM3" s="270"/>
      <c r="AN3" s="253" t="s">
        <v>7</v>
      </c>
      <c r="AO3" s="155"/>
    </row>
    <row r="4" spans="1:41" s="194" customFormat="1" ht="27" customHeight="1">
      <c r="A4" s="153" t="s">
        <v>2847</v>
      </c>
      <c r="B4" s="153" t="s">
        <v>2846</v>
      </c>
      <c r="C4" s="154" t="s">
        <v>2845</v>
      </c>
      <c r="D4" s="153" t="s">
        <v>2844</v>
      </c>
      <c r="E4" s="292" t="s">
        <v>8</v>
      </c>
      <c r="F4" s="257" t="s">
        <v>9</v>
      </c>
      <c r="G4" s="292" t="s">
        <v>10</v>
      </c>
      <c r="H4" s="257" t="s">
        <v>11</v>
      </c>
      <c r="I4" s="257" t="s">
        <v>2842</v>
      </c>
      <c r="J4" s="292" t="s">
        <v>2841</v>
      </c>
      <c r="K4" s="292" t="s">
        <v>12</v>
      </c>
      <c r="L4" s="292" t="s">
        <v>13</v>
      </c>
      <c r="M4" s="292" t="s">
        <v>14</v>
      </c>
      <c r="N4" s="292" t="s">
        <v>15</v>
      </c>
      <c r="O4" s="292" t="s">
        <v>16</v>
      </c>
      <c r="P4" s="297" t="s">
        <v>17</v>
      </c>
      <c r="Q4" s="297" t="s">
        <v>18</v>
      </c>
      <c r="R4" s="276"/>
      <c r="S4" s="281" t="s">
        <v>24</v>
      </c>
      <c r="T4" s="283" t="s">
        <v>25</v>
      </c>
      <c r="U4" s="283" t="s">
        <v>26</v>
      </c>
      <c r="V4" s="291" t="s">
        <v>24</v>
      </c>
      <c r="W4" s="288" t="s">
        <v>38</v>
      </c>
      <c r="X4" s="289"/>
      <c r="Y4" s="289"/>
      <c r="Z4" s="290"/>
      <c r="AA4" s="288" t="s">
        <v>37</v>
      </c>
      <c r="AB4" s="289"/>
      <c r="AC4" s="290"/>
      <c r="AD4" s="288" t="s">
        <v>40</v>
      </c>
      <c r="AE4" s="289"/>
      <c r="AF4" s="290"/>
      <c r="AG4" s="260"/>
      <c r="AH4" s="263"/>
      <c r="AI4" s="266"/>
      <c r="AJ4" s="271" t="s">
        <v>20</v>
      </c>
      <c r="AK4" s="271" t="s">
        <v>21</v>
      </c>
      <c r="AL4" s="273" t="s">
        <v>22</v>
      </c>
      <c r="AM4" s="273" t="s">
        <v>23</v>
      </c>
      <c r="AN4" s="254"/>
      <c r="AO4" s="193"/>
    </row>
    <row r="5" spans="1:41" hidden="1">
      <c r="A5" s="190"/>
      <c r="B5" s="190"/>
      <c r="C5" s="192"/>
      <c r="D5" s="190"/>
      <c r="E5" s="293"/>
      <c r="F5" s="258"/>
      <c r="G5" s="293"/>
      <c r="H5" s="258"/>
      <c r="I5" s="258"/>
      <c r="J5" s="293"/>
      <c r="K5" s="293"/>
      <c r="L5" s="293"/>
      <c r="M5" s="293"/>
      <c r="N5" s="293"/>
      <c r="O5" s="293"/>
      <c r="P5" s="298"/>
      <c r="Q5" s="298"/>
      <c r="R5" s="277"/>
      <c r="S5" s="282"/>
      <c r="T5" s="284"/>
      <c r="U5" s="284"/>
      <c r="V5" s="282"/>
      <c r="W5" s="62" t="s">
        <v>28</v>
      </c>
      <c r="X5" s="62" t="s">
        <v>72</v>
      </c>
      <c r="Y5" s="62" t="s">
        <v>29</v>
      </c>
      <c r="Z5" s="62" t="s">
        <v>27</v>
      </c>
      <c r="AA5" s="62" t="s">
        <v>34</v>
      </c>
      <c r="AB5" s="62" t="s">
        <v>73</v>
      </c>
      <c r="AC5" s="62" t="s">
        <v>35</v>
      </c>
      <c r="AD5" s="62" t="s">
        <v>74</v>
      </c>
      <c r="AE5" s="62" t="s">
        <v>35</v>
      </c>
      <c r="AF5" s="62" t="s">
        <v>39</v>
      </c>
      <c r="AG5" s="261"/>
      <c r="AH5" s="264"/>
      <c r="AI5" s="267"/>
      <c r="AJ5" s="272"/>
      <c r="AK5" s="272"/>
      <c r="AL5" s="274"/>
      <c r="AM5" s="274"/>
      <c r="AN5" s="255"/>
      <c r="AO5" s="156"/>
    </row>
    <row r="6" spans="1:41" hidden="1">
      <c r="A6" s="56">
        <v>1</v>
      </c>
      <c r="B6" s="57" t="s">
        <v>43</v>
      </c>
      <c r="C6" s="56" t="s">
        <v>30</v>
      </c>
      <c r="D6" s="56" t="s">
        <v>31</v>
      </c>
      <c r="E6" s="56" t="s">
        <v>44</v>
      </c>
      <c r="F6" s="58" t="s">
        <v>2820</v>
      </c>
      <c r="G6" s="56" t="s">
        <v>54</v>
      </c>
      <c r="H6" s="59" t="s">
        <v>65</v>
      </c>
      <c r="I6" s="56" t="s">
        <v>2837</v>
      </c>
      <c r="J6" s="47" t="s">
        <v>56</v>
      </c>
      <c r="K6" s="47" t="s">
        <v>66</v>
      </c>
      <c r="L6" s="56">
        <v>3</v>
      </c>
      <c r="M6" s="56" t="s">
        <v>67</v>
      </c>
      <c r="N6" s="56" t="s">
        <v>68</v>
      </c>
      <c r="O6" s="47" t="s">
        <v>69</v>
      </c>
      <c r="P6" s="158" t="s">
        <v>70</v>
      </c>
      <c r="Q6" s="158" t="s">
        <v>71</v>
      </c>
      <c r="R6" s="1" t="str">
        <f ca="1">IF(ISERROR(INDEX(#REF!,MATCH($D6,#REF!,0),1)*$S6+INDEX(#REF!,MATCH($D6,#REF!,0),2)*$V6+INDEX(#REF!,MATCH($D6,#REF!,0),3)*$AG6),"",INDEX(#REF!,MATCH($D6,#REF!,0),1)*$S6+INDEX(#REF!,MATCH($D6,#REF!,0),2)*$V6+INDEX(#REF!,MATCH($D6,#REF!,0),3)*$AG6)</f>
        <v/>
      </c>
      <c r="S6" s="5">
        <f ca="1">IF(ISERROR(ROUND(IF(U6=100,T6,INDEX(#REF!,COUNTIF(OFFSET(#REF!,0,MATCH($U6,#REF!,0)),"&lt;="&amp;$T6))),1)),0,ROUND(IF(U6=100,T6,INDEX(#REF!,COUNTIF(OFFSET(#REF!,0,MATCH($U6,#REF!,0)),"&lt;="&amp;$T6))),1))</f>
        <v>0</v>
      </c>
      <c r="T6" s="56"/>
      <c r="U6" s="56"/>
      <c r="V6" s="6" t="e">
        <f>IF($W6="기초생활수급자",INDEX(#REF!,MATCH($X6,기초생활수급자,0),2),IF($W6="차상위계층",92,IF($Z6=0,90,IF($AF6&lt;65%,88,88-($AF6*100-65)*0.4))))</f>
        <v>#REF!</v>
      </c>
      <c r="W6" s="56" t="s">
        <v>41</v>
      </c>
      <c r="X6" s="56" t="s">
        <v>33</v>
      </c>
      <c r="Y6" s="61">
        <v>2</v>
      </c>
      <c r="Z6" s="2">
        <v>0</v>
      </c>
      <c r="AA6" s="63" t="e">
        <f ca="1">COUNTIF(OFFSET(INDIRECT("'"&amp;$W6&amp;"'!$A$2:$A$15"),0,$Y6),"&lt;="&amp;$Z6)</f>
        <v>#REF!</v>
      </c>
      <c r="AB6" s="80" t="e">
        <f ca="1">IF(INDEX(INDIRECT("'"&amp;$W6&amp;"'!$B$2:$K$15"),$AA6,$Y6)=0,$Z6,INDEX(INDIRECT("'"&amp;$W6&amp;"'!$B$2:$K$15"),$AA6,$Y6))</f>
        <v>#REF!</v>
      </c>
      <c r="AC6" s="80" t="e">
        <f ca="1">IF(ISERROR(INDEX(INDIRECT("'"&amp;$W6&amp;"'!$B$2:$K$15"),$AA6+1,$Y6)),#REF!,INDEX(INDIRECT("'"&amp;$W6&amp;"'!$B$2:$K$15"),$AA6+1,$Y6))</f>
        <v>#REF!</v>
      </c>
      <c r="AD6" s="81" t="e">
        <f ca="1">INDEX(INDIRECT("'"&amp;$W6&amp;"'!$A$2:$A$15"),$AA6)</f>
        <v>#REF!</v>
      </c>
      <c r="AE6" s="81" t="e">
        <f ca="1">IF(ISERROR(INDEX(INDIRECT("'"&amp;$W6&amp;"'!$A$2:$A$15"),$AA6+1)),INDEX(INDIRECT("'"&amp;$W6&amp;"'!$A$2:$A$15"),$AA6),INDEX(INDIRECT("'"&amp;$W6&amp;"'!$A$2:$A$15"),$AA6+1))</f>
        <v>#REF!</v>
      </c>
      <c r="AF6" s="60" t="e">
        <f ca="1">$AD6+($AE6-$AD6)*($Z6-$AB6)/($AC6-$AB6)</f>
        <v>#REF!</v>
      </c>
      <c r="AG6" s="4">
        <v>19</v>
      </c>
      <c r="AH6" s="56"/>
      <c r="AI6" s="2">
        <v>300000</v>
      </c>
      <c r="AJ6" s="3"/>
      <c r="AK6" s="2"/>
      <c r="AL6" s="51"/>
      <c r="AM6" s="51"/>
      <c r="AN6" s="159"/>
      <c r="AO6" s="64"/>
    </row>
    <row r="7" spans="1:41" hidden="1">
      <c r="A7" s="56">
        <v>2</v>
      </c>
      <c r="B7" s="57" t="s">
        <v>43</v>
      </c>
      <c r="C7" s="56" t="s">
        <v>30</v>
      </c>
      <c r="D7" s="56" t="s">
        <v>31</v>
      </c>
      <c r="E7" s="56" t="s">
        <v>49</v>
      </c>
      <c r="F7" s="58" t="s">
        <v>2821</v>
      </c>
      <c r="G7" s="56" t="s">
        <v>32</v>
      </c>
      <c r="H7" s="59" t="s">
        <v>100</v>
      </c>
      <c r="I7" s="56" t="s">
        <v>2837</v>
      </c>
      <c r="J7" s="47" t="s">
        <v>64</v>
      </c>
      <c r="K7" s="47" t="s">
        <v>66</v>
      </c>
      <c r="L7" s="56">
        <v>3</v>
      </c>
      <c r="M7" s="56" t="s">
        <v>101</v>
      </c>
      <c r="N7" s="56" t="s">
        <v>102</v>
      </c>
      <c r="O7" s="47" t="s">
        <v>69</v>
      </c>
      <c r="P7" s="158" t="s">
        <v>103</v>
      </c>
      <c r="Q7" s="158" t="s">
        <v>104</v>
      </c>
      <c r="R7" s="1" t="str">
        <f ca="1">IF(ISERROR(INDEX(#REF!,MATCH($D7,#REF!,0),1)*$S7+INDEX(#REF!,MATCH($D7,#REF!,0),2)*$V7+INDEX(#REF!,MATCH($D7,#REF!,0),3)*$AG7),"",INDEX(#REF!,MATCH($D7,#REF!,0),1)*$S7+INDEX(#REF!,MATCH($D7,#REF!,0),2)*$V7+INDEX(#REF!,MATCH($D7,#REF!,0),3)*$AG7)</f>
        <v/>
      </c>
      <c r="S7" s="5">
        <f ca="1">IF(ISERROR(ROUND(IF(U7=100,T7,INDEX(#REF!,COUNTIF(OFFSET(#REF!,0,MATCH($U7,#REF!,0)),"&lt;="&amp;$T7))),1)),0,ROUND(IF(U7=100,T7,INDEX(#REF!,COUNTIF(OFFSET(#REF!,0,MATCH($U7,#REF!,0)),"&lt;="&amp;$T7))),1))</f>
        <v>0</v>
      </c>
      <c r="T7" s="56"/>
      <c r="U7" s="56"/>
      <c r="V7" s="6" t="e">
        <f>IF($W7="기초생활수급자",INDEX(#REF!,MATCH($X7,기초생활수급자,0),2),IF($W7="차상위계층",92,IF($Z7=0,90,IF($AF7&lt;65%,88,88-($AF7*100-65)*0.4))))</f>
        <v>#REF!</v>
      </c>
      <c r="W7" s="56" t="s">
        <v>41</v>
      </c>
      <c r="X7" s="56" t="s">
        <v>33</v>
      </c>
      <c r="Y7" s="61">
        <v>3</v>
      </c>
      <c r="Z7" s="2">
        <v>0</v>
      </c>
      <c r="AA7" s="63" t="e">
        <f ca="1">COUNTIF(OFFSET(INDIRECT("'"&amp;$W7&amp;"'!$A$2:$A$15"),0,$Y7),"&lt;="&amp;$Z7)</f>
        <v>#REF!</v>
      </c>
      <c r="AB7" s="80" t="e">
        <f ca="1">IF(INDEX(INDIRECT("'"&amp;$W7&amp;"'!$B$2:$K$15"),$AA7,$Y7)=0,$Z7,INDEX(INDIRECT("'"&amp;$W7&amp;"'!$B$2:$K$15"),$AA7,$Y7))</f>
        <v>#REF!</v>
      </c>
      <c r="AC7" s="80" t="e">
        <f ca="1">IF(ISERROR(INDEX(INDIRECT("'"&amp;$W7&amp;"'!$B$2:$K$15"),$AA7+1,$Y7)),#REF!,INDEX(INDIRECT("'"&amp;$W7&amp;"'!$B$2:$K$15"),$AA7+1,$Y7))</f>
        <v>#REF!</v>
      </c>
      <c r="AD7" s="81" t="e">
        <f ca="1">INDEX(INDIRECT("'"&amp;$W7&amp;"'!$A$2:$A$15"),$AA7)</f>
        <v>#REF!</v>
      </c>
      <c r="AE7" s="81" t="e">
        <f ca="1">IF(ISERROR(INDEX(INDIRECT("'"&amp;$W7&amp;"'!$A$2:$A$15"),$AA7+1)),INDEX(INDIRECT("'"&amp;$W7&amp;"'!$A$2:$A$15"),$AA7),INDEX(INDIRECT("'"&amp;$W7&amp;"'!$A$2:$A$15"),$AA7+1))</f>
        <v>#REF!</v>
      </c>
      <c r="AF7" s="60" t="e">
        <f ca="1">$AD7+($AE7-$AD7)*($Z7-$AB7)/($AC7-$AB7)</f>
        <v>#REF!</v>
      </c>
      <c r="AG7" s="4">
        <v>21</v>
      </c>
      <c r="AH7" s="56"/>
      <c r="AI7" s="2">
        <v>300000</v>
      </c>
      <c r="AJ7" s="3"/>
      <c r="AK7" s="2"/>
      <c r="AL7" s="51"/>
      <c r="AM7" s="51"/>
      <c r="AN7" s="159"/>
      <c r="AO7" s="64"/>
    </row>
    <row r="8" spans="1:41" hidden="1">
      <c r="A8" s="56">
        <v>3</v>
      </c>
      <c r="B8" s="57" t="s">
        <v>43</v>
      </c>
      <c r="C8" s="56" t="s">
        <v>30</v>
      </c>
      <c r="D8" s="56" t="s">
        <v>31</v>
      </c>
      <c r="E8" s="56" t="s">
        <v>53</v>
      </c>
      <c r="F8" s="58" t="s">
        <v>2822</v>
      </c>
      <c r="G8" s="56" t="s">
        <v>55</v>
      </c>
      <c r="H8" s="59" t="s">
        <v>121</v>
      </c>
      <c r="I8" s="56" t="s">
        <v>2837</v>
      </c>
      <c r="J8" s="47" t="s">
        <v>64</v>
      </c>
      <c r="K8" s="47" t="s">
        <v>66</v>
      </c>
      <c r="L8" s="56">
        <v>2</v>
      </c>
      <c r="M8" s="56" t="s">
        <v>124</v>
      </c>
      <c r="N8" s="56" t="s">
        <v>125</v>
      </c>
      <c r="O8" s="56" t="s">
        <v>111</v>
      </c>
      <c r="P8" s="159" t="s">
        <v>126</v>
      </c>
      <c r="Q8" s="159" t="s">
        <v>127</v>
      </c>
      <c r="R8" s="1" t="str">
        <f ca="1">IF(ISERROR(INDEX(#REF!,MATCH($D8,#REF!,0),1)*$S8+INDEX(#REF!,MATCH($D8,#REF!,0),2)*$V8+INDEX(#REF!,MATCH($D8,#REF!,0),3)*$AG8),"",INDEX(#REF!,MATCH($D8,#REF!,0),1)*$S8+INDEX(#REF!,MATCH($D8,#REF!,0),2)*$V8+INDEX(#REF!,MATCH($D8,#REF!,0),3)*$AG8)</f>
        <v/>
      </c>
      <c r="S8" s="5">
        <f ca="1">IF(ISERROR(ROUND(IF(U8=100,T8,INDEX(#REF!,COUNTIF(OFFSET(#REF!,0,MATCH($U8,#REF!,0)),"&lt;="&amp;$T8))),1)),0,ROUND(IF(U8=100,T8,INDEX(#REF!,COUNTIF(OFFSET(#REF!,0,MATCH($U8,#REF!,0)),"&lt;="&amp;$T8))),1))</f>
        <v>0</v>
      </c>
      <c r="T8" s="56"/>
      <c r="U8" s="56"/>
      <c r="V8" s="6" t="e">
        <f>IF($W8="기초생활수급자",INDEX(#REF!,MATCH($X8,기초생활수급자,0),2),IF($W8="차상위계층",92,IF($Z8=0,90,IF($AF8&lt;65%,88,88-($AF8*100-65)*0.4))))</f>
        <v>#REF!</v>
      </c>
      <c r="W8" s="56" t="s">
        <v>41</v>
      </c>
      <c r="X8" s="56" t="s">
        <v>128</v>
      </c>
      <c r="Y8" s="61">
        <v>1</v>
      </c>
      <c r="Z8" s="2">
        <v>0</v>
      </c>
      <c r="AA8" s="63" t="e">
        <f ca="1">COUNTIF(OFFSET(INDIRECT("'"&amp;$W8&amp;"'!$A$2:$A$15"),0,$Y8),"&lt;="&amp;$Z8)</f>
        <v>#REF!</v>
      </c>
      <c r="AB8" s="80" t="e">
        <f ca="1">IF(INDEX(INDIRECT("'"&amp;$W8&amp;"'!$B$2:$K$15"),$AA8,$Y8)=0,$Z8,INDEX(INDIRECT("'"&amp;$W8&amp;"'!$B$2:$K$15"),$AA8,$Y8))</f>
        <v>#REF!</v>
      </c>
      <c r="AC8" s="80" t="e">
        <f ca="1">IF(ISERROR(INDEX(INDIRECT("'"&amp;$W8&amp;"'!$B$2:$K$15"),$AA8+1,$Y8)),#REF!,INDEX(INDIRECT("'"&amp;$W8&amp;"'!$B$2:$K$15"),$AA8+1,$Y8))</f>
        <v>#REF!</v>
      </c>
      <c r="AD8" s="81" t="e">
        <f ca="1">INDEX(INDIRECT("'"&amp;$W8&amp;"'!$A$2:$A$15"),$AA8)</f>
        <v>#REF!</v>
      </c>
      <c r="AE8" s="81" t="e">
        <f ca="1">IF(ISERROR(INDEX(INDIRECT("'"&amp;$W8&amp;"'!$A$2:$A$15"),$AA8+1)),INDEX(INDIRECT("'"&amp;$W8&amp;"'!$A$2:$A$15"),$AA8),INDEX(INDIRECT("'"&amp;$W8&amp;"'!$A$2:$A$15"),$AA8+1))</f>
        <v>#REF!</v>
      </c>
      <c r="AF8" s="60" t="e">
        <f ca="1">$AD8+($AE8-$AD8)*($Z8-$AB8)/($AC8-$AB8)</f>
        <v>#REF!</v>
      </c>
      <c r="AG8" s="4">
        <v>26</v>
      </c>
      <c r="AH8" s="56"/>
      <c r="AI8" s="2">
        <v>300000</v>
      </c>
      <c r="AJ8" s="3"/>
      <c r="AK8" s="2"/>
      <c r="AL8" s="51"/>
      <c r="AM8" s="51"/>
      <c r="AN8" s="159"/>
      <c r="AO8" s="64"/>
    </row>
    <row r="9" spans="1:41" hidden="1">
      <c r="A9" s="56">
        <v>4</v>
      </c>
      <c r="B9" s="57" t="s">
        <v>43</v>
      </c>
      <c r="C9" s="56" t="s">
        <v>30</v>
      </c>
      <c r="D9" s="56" t="s">
        <v>31</v>
      </c>
      <c r="E9" s="56" t="s">
        <v>45</v>
      </c>
      <c r="F9" s="58" t="s">
        <v>2823</v>
      </c>
      <c r="G9" s="56" t="s">
        <v>54</v>
      </c>
      <c r="H9" s="59" t="s">
        <v>75</v>
      </c>
      <c r="I9" s="56" t="s">
        <v>2838</v>
      </c>
      <c r="J9" s="47" t="s">
        <v>57</v>
      </c>
      <c r="K9" s="47" t="s">
        <v>77</v>
      </c>
      <c r="L9" s="56">
        <v>3</v>
      </c>
      <c r="M9" s="56" t="s">
        <v>78</v>
      </c>
      <c r="N9" s="56" t="s">
        <v>79</v>
      </c>
      <c r="O9" s="47" t="s">
        <v>69</v>
      </c>
      <c r="P9" s="158" t="s">
        <v>80</v>
      </c>
      <c r="Q9" s="158" t="s">
        <v>81</v>
      </c>
      <c r="R9" s="1" t="str">
        <f>IF(ISERROR(INDEX(#REF!,MATCH($D9,#REF!,0),1)*$S9+INDEX(#REF!,MATCH($D9,#REF!,0),2)*$V9+INDEX(#REF!,MATCH($D9,#REF!,0),3)*$AG9),"",INDEX(#REF!,MATCH($D9,#REF!,0),1)*$S9+INDEX(#REF!,MATCH($D9,#REF!,0),2)*$V9+INDEX(#REF!,MATCH($D9,#REF!,0),3)*$AG9)</f>
        <v/>
      </c>
      <c r="S9" s="5">
        <v>0</v>
      </c>
      <c r="T9" s="56"/>
      <c r="U9" s="56"/>
      <c r="V9" s="6" t="e">
        <f>IF($W9="기초생활수급자",INDEX(#REF!,MATCH($X9,기초생활수급자,0),2),IF($W9="차상위계층",92,IF($Z9=0,90,IF($AF9&lt;65%,88,88-($AF9*100-65)*0.4))))</f>
        <v>#REF!</v>
      </c>
      <c r="W9" s="56" t="s">
        <v>41</v>
      </c>
      <c r="X9" s="56" t="s">
        <v>76</v>
      </c>
      <c r="Y9" s="61">
        <v>3</v>
      </c>
      <c r="Z9" s="2">
        <v>0</v>
      </c>
      <c r="AA9" s="63" t="e">
        <f t="shared" ref="AA9:AA15" ca="1" si="0">COUNTIF(OFFSET(INDIRECT("'"&amp;$W9&amp;"'!$A$2:$A$15"),0,$Y9),"&lt;="&amp;$Z9)</f>
        <v>#REF!</v>
      </c>
      <c r="AB9" s="80" t="e">
        <f t="shared" ref="AB9:AB15" ca="1" si="1">IF(INDEX(INDIRECT("'"&amp;$W9&amp;"'!$B$2:$K$15"),$AA9,$Y9)=0,$Z9,INDEX(INDIRECT("'"&amp;$W9&amp;"'!$B$2:$K$15"),$AA9,$Y9))</f>
        <v>#REF!</v>
      </c>
      <c r="AC9" s="80" t="e">
        <f ca="1">IF(ISERROR(INDEX(INDIRECT("'"&amp;$W9&amp;"'!$B$2:$K$15"),$AA9+1,$Y9)),#REF!,INDEX(INDIRECT("'"&amp;$W9&amp;"'!$B$2:$K$15"),$AA9+1,$Y9))</f>
        <v>#REF!</v>
      </c>
      <c r="AD9" s="81" t="e">
        <f t="shared" ref="AD9:AD15" ca="1" si="2">INDEX(INDIRECT("'"&amp;$W9&amp;"'!$A$2:$A$15"),$AA9)</f>
        <v>#REF!</v>
      </c>
      <c r="AE9" s="81" t="e">
        <f t="shared" ref="AE9:AE15" ca="1" si="3">IF(ISERROR(INDEX(INDIRECT("'"&amp;$W9&amp;"'!$A$2:$A$15"),$AA9+1)),INDEX(INDIRECT("'"&amp;$W9&amp;"'!$A$2:$A$15"),$AA9),INDEX(INDIRECT("'"&amp;$W9&amp;"'!$A$2:$A$15"),$AA9+1))</f>
        <v>#REF!</v>
      </c>
      <c r="AF9" s="60" t="e">
        <f t="shared" ref="AF9:AF15" ca="1" si="4">$AD9+($AE9-$AD9)*($Z9-$AB9)/($AC9-$AB9)</f>
        <v>#REF!</v>
      </c>
      <c r="AG9" s="4">
        <v>24</v>
      </c>
      <c r="AH9" s="56"/>
      <c r="AI9" s="2">
        <v>500000</v>
      </c>
      <c r="AJ9" s="3"/>
      <c r="AK9" s="2"/>
      <c r="AL9" s="51"/>
      <c r="AM9" s="51"/>
      <c r="AN9" s="159"/>
      <c r="AO9" s="64"/>
    </row>
    <row r="10" spans="1:41" hidden="1">
      <c r="A10" s="56">
        <v>5</v>
      </c>
      <c r="B10" s="57" t="s">
        <v>43</v>
      </c>
      <c r="C10" s="56" t="s">
        <v>30</v>
      </c>
      <c r="D10" s="56" t="s">
        <v>31</v>
      </c>
      <c r="E10" s="56" t="s">
        <v>46</v>
      </c>
      <c r="F10" s="58" t="s">
        <v>2824</v>
      </c>
      <c r="G10" s="56" t="s">
        <v>32</v>
      </c>
      <c r="H10" s="59" t="s">
        <v>82</v>
      </c>
      <c r="I10" s="56" t="s">
        <v>2838</v>
      </c>
      <c r="J10" s="47" t="s">
        <v>58</v>
      </c>
      <c r="K10" s="47" t="s">
        <v>83</v>
      </c>
      <c r="L10" s="56">
        <v>3</v>
      </c>
      <c r="M10" s="56" t="s">
        <v>84</v>
      </c>
      <c r="N10" s="56" t="s">
        <v>85</v>
      </c>
      <c r="O10" s="47" t="s">
        <v>69</v>
      </c>
      <c r="P10" s="158" t="s">
        <v>86</v>
      </c>
      <c r="Q10" s="158" t="s">
        <v>87</v>
      </c>
      <c r="R10" s="1" t="str">
        <f ca="1">IF(ISERROR(INDEX(#REF!,MATCH($D10,#REF!,0),1)*$S10+INDEX(#REF!,MATCH($D10,#REF!,0),2)*$V10+INDEX(#REF!,MATCH($D10,#REF!,0),3)*$AG10),"",INDEX(#REF!,MATCH($D10,#REF!,0),1)*$S10+INDEX(#REF!,MATCH($D10,#REF!,0),2)*$V10+INDEX(#REF!,MATCH($D10,#REF!,0),3)*$AG10)</f>
        <v/>
      </c>
      <c r="S10" s="5">
        <f ca="1">IF(ISERROR(ROUND(IF(U10=100,T10,INDEX(#REF!,COUNTIF(OFFSET(#REF!,0,MATCH($U10,#REF!,0)),"&lt;="&amp;$T10))),1)),0,ROUND(IF(U10=100,T10,INDEX(#REF!,COUNTIF(OFFSET(#REF!,0,MATCH($U10,#REF!,0)),"&lt;="&amp;$T10))),1))</f>
        <v>0</v>
      </c>
      <c r="T10" s="56"/>
      <c r="U10" s="56"/>
      <c r="V10" s="6" t="e">
        <f ca="1">IF($W10="기초생활수급자",INDEX(#REF!,MATCH($X10,기초생활수급자,0),2),IF($W10="차상위계층",92,IF($Z10=0,90,IF($AF10&lt;65%,88,88-($AF10*100-65)*0.4))))</f>
        <v>#REF!</v>
      </c>
      <c r="W10" s="56" t="s">
        <v>0</v>
      </c>
      <c r="X10" s="56"/>
      <c r="Y10" s="61">
        <v>2</v>
      </c>
      <c r="Z10" s="2">
        <v>46380</v>
      </c>
      <c r="AA10" s="63" t="e">
        <f t="shared" ca="1" si="0"/>
        <v>#REF!</v>
      </c>
      <c r="AB10" s="80" t="e">
        <f t="shared" ca="1" si="1"/>
        <v>#REF!</v>
      </c>
      <c r="AC10" s="80" t="e">
        <f ca="1">IF(ISERROR(INDEX(INDIRECT("'"&amp;$W10&amp;"'!$B$2:$K$15"),$AA10+1,$Y10)),#REF!,INDEX(INDIRECT("'"&amp;$W10&amp;"'!$B$2:$K$15"),$AA10+1,$Y10))</f>
        <v>#REF!</v>
      </c>
      <c r="AD10" s="81" t="e">
        <f t="shared" ca="1" si="2"/>
        <v>#REF!</v>
      </c>
      <c r="AE10" s="81" t="e">
        <f t="shared" ca="1" si="3"/>
        <v>#REF!</v>
      </c>
      <c r="AF10" s="60" t="e">
        <f t="shared" ca="1" si="4"/>
        <v>#REF!</v>
      </c>
      <c r="AG10" s="4">
        <v>27</v>
      </c>
      <c r="AH10" s="56"/>
      <c r="AI10" s="2">
        <v>500000</v>
      </c>
      <c r="AJ10" s="3"/>
      <c r="AK10" s="2"/>
      <c r="AL10" s="51"/>
      <c r="AM10" s="51"/>
      <c r="AN10" s="159"/>
      <c r="AO10" s="64"/>
    </row>
    <row r="11" spans="1:41" hidden="1">
      <c r="A11" s="56">
        <v>6</v>
      </c>
      <c r="B11" s="57" t="s">
        <v>43</v>
      </c>
      <c r="C11" s="56" t="s">
        <v>30</v>
      </c>
      <c r="D11" s="56" t="s">
        <v>31</v>
      </c>
      <c r="E11" s="56" t="s">
        <v>52</v>
      </c>
      <c r="F11" s="58" t="s">
        <v>2825</v>
      </c>
      <c r="G11" s="56" t="s">
        <v>54</v>
      </c>
      <c r="H11" s="59" t="s">
        <v>118</v>
      </c>
      <c r="I11" s="56" t="s">
        <v>2838</v>
      </c>
      <c r="J11" s="47" t="s">
        <v>63</v>
      </c>
      <c r="K11" s="47" t="s">
        <v>129</v>
      </c>
      <c r="L11" s="56">
        <v>1</v>
      </c>
      <c r="M11" s="56" t="s">
        <v>122</v>
      </c>
      <c r="N11" s="56" t="s">
        <v>123</v>
      </c>
      <c r="O11" s="56" t="s">
        <v>111</v>
      </c>
      <c r="P11" s="159" t="s">
        <v>119</v>
      </c>
      <c r="Q11" s="159" t="s">
        <v>120</v>
      </c>
      <c r="R11" s="1" t="str">
        <f ca="1">IF(ISERROR(INDEX(#REF!,MATCH($D11,#REF!,0),1)*$S11+INDEX(#REF!,MATCH($D11,#REF!,0),2)*$V11+INDEX(#REF!,MATCH($D11,#REF!,0),3)*$AG11),"",INDEX(#REF!,MATCH($D11,#REF!,0),1)*$S11+INDEX(#REF!,MATCH($D11,#REF!,0),2)*$V11+INDEX(#REF!,MATCH($D11,#REF!,0),3)*$AG11)</f>
        <v/>
      </c>
      <c r="S11" s="5">
        <f ca="1">IF(ISERROR(ROUND(IF(U11=100,T11,INDEX(#REF!,COUNTIF(OFFSET(#REF!,0,MATCH($U11,#REF!,0)),"&lt;="&amp;$T11))),1)),0,ROUND(IF(U11=100,T11,INDEX(#REF!,COUNTIF(OFFSET(#REF!,0,MATCH($U11,#REF!,0)),"&lt;="&amp;$T11))),1))</f>
        <v>0</v>
      </c>
      <c r="T11" s="56"/>
      <c r="U11" s="56"/>
      <c r="V11" s="6" t="e">
        <f ca="1">IF($W11="기초생활수급자",INDEX(#REF!,MATCH($X11,기초생활수급자,0),2),IF($W11="차상위계층",92,IF($Z11=0,90,IF($AF11&lt;65%,88,88-($AF11*100-65)*0.4))))</f>
        <v>#REF!</v>
      </c>
      <c r="W11" s="56" t="s">
        <v>42</v>
      </c>
      <c r="X11" s="56"/>
      <c r="Y11" s="61">
        <v>2</v>
      </c>
      <c r="Z11" s="2">
        <v>14180</v>
      </c>
      <c r="AA11" s="63" t="e">
        <f ca="1">COUNTIF(OFFSET(INDIRECT("'"&amp;$W11&amp;"'!$A$2:$A$15"),0,$Y11),"&lt;="&amp;$Z11)</f>
        <v>#REF!</v>
      </c>
      <c r="AB11" s="80" t="e">
        <f ca="1">IF(INDEX(INDIRECT("'"&amp;$W11&amp;"'!$B$2:$K$15"),$AA11,$Y11)=0,$Z11,INDEX(INDIRECT("'"&amp;$W11&amp;"'!$B$2:$K$15"),$AA11,$Y11))</f>
        <v>#REF!</v>
      </c>
      <c r="AC11" s="80" t="e">
        <f ca="1">IF(ISERROR(INDEX(INDIRECT("'"&amp;$W11&amp;"'!$B$2:$K$15"),$AA11+1,$Y11)),#REF!,INDEX(INDIRECT("'"&amp;$W11&amp;"'!$B$2:$K$15"),$AA11+1,$Y11))</f>
        <v>#REF!</v>
      </c>
      <c r="AD11" s="81" t="e">
        <f ca="1">INDEX(INDIRECT("'"&amp;$W11&amp;"'!$A$2:$A$15"),$AA11)</f>
        <v>#REF!</v>
      </c>
      <c r="AE11" s="81" t="e">
        <f ca="1">IF(ISERROR(INDEX(INDIRECT("'"&amp;$W11&amp;"'!$A$2:$A$15"),$AA11+1)),INDEX(INDIRECT("'"&amp;$W11&amp;"'!$A$2:$A$15"),$AA11),INDEX(INDIRECT("'"&amp;$W11&amp;"'!$A$2:$A$15"),$AA11+1))</f>
        <v>#REF!</v>
      </c>
      <c r="AF11" s="60" t="e">
        <f ca="1">$AD11+($AE11-$AD11)*($Z11-$AB11)/($AC11-$AB11)</f>
        <v>#REF!</v>
      </c>
      <c r="AG11" s="4">
        <v>21</v>
      </c>
      <c r="AH11" s="56"/>
      <c r="AI11" s="2">
        <v>500000</v>
      </c>
      <c r="AJ11" s="3"/>
      <c r="AK11" s="2"/>
      <c r="AL11" s="51"/>
      <c r="AM11" s="51"/>
      <c r="AN11" s="159"/>
      <c r="AO11" s="64"/>
    </row>
    <row r="12" spans="1:41" hidden="1">
      <c r="A12" s="56">
        <v>7</v>
      </c>
      <c r="B12" s="57" t="s">
        <v>43</v>
      </c>
      <c r="C12" s="56" t="s">
        <v>30</v>
      </c>
      <c r="D12" s="56" t="s">
        <v>31</v>
      </c>
      <c r="E12" s="56" t="s">
        <v>47</v>
      </c>
      <c r="F12" s="58">
        <v>830816</v>
      </c>
      <c r="G12" s="56" t="s">
        <v>54</v>
      </c>
      <c r="H12" s="59" t="s">
        <v>88</v>
      </c>
      <c r="I12" s="56" t="s">
        <v>2839</v>
      </c>
      <c r="J12" s="47" t="s">
        <v>59</v>
      </c>
      <c r="K12" s="47" t="s">
        <v>89</v>
      </c>
      <c r="L12" s="56">
        <v>2</v>
      </c>
      <c r="M12" s="56" t="s">
        <v>90</v>
      </c>
      <c r="N12" s="56"/>
      <c r="O12" s="47" t="s">
        <v>91</v>
      </c>
      <c r="P12" s="158" t="s">
        <v>92</v>
      </c>
      <c r="Q12" s="158" t="s">
        <v>93</v>
      </c>
      <c r="R12" s="1" t="str">
        <f ca="1">IF(ISERROR(INDEX(#REF!,MATCH($D12,#REF!,0),1)*$S12+INDEX(#REF!,MATCH($D12,#REF!,0),2)*$V12+INDEX(#REF!,MATCH($D12,#REF!,0),3)*$AG12),"",INDEX(#REF!,MATCH($D12,#REF!,0),1)*$S12+INDEX(#REF!,MATCH($D12,#REF!,0),2)*$V12+INDEX(#REF!,MATCH($D12,#REF!,0),3)*$AG12)</f>
        <v/>
      </c>
      <c r="S12" s="5">
        <f ca="1">IF(ISERROR(ROUND(IF(U12=100,T12,INDEX(#REF!,COUNTIF(OFFSET(#REF!,0,MATCH($U12,#REF!,0)),"&lt;="&amp;$T12))),1)),0,ROUND(IF(U12=100,T12,INDEX(#REF!,COUNTIF(OFFSET(#REF!,0,MATCH($U12,#REF!,0)),"&lt;="&amp;$T12))),1))</f>
        <v>0</v>
      </c>
      <c r="T12" s="56"/>
      <c r="U12" s="56"/>
      <c r="V12" s="6" t="e">
        <f>IF($W12="기초생활수급자",INDEX(#REF!,MATCH($X12,기초생활수급자,0),2),IF($W12="차상위계층",92,IF($Z12=0,90,IF($AF12&lt;65%,88,88-($AF12*100-65)*0.4))))</f>
        <v>#REF!</v>
      </c>
      <c r="W12" s="56" t="s">
        <v>41</v>
      </c>
      <c r="X12" s="56" t="s">
        <v>33</v>
      </c>
      <c r="Y12" s="61">
        <v>2</v>
      </c>
      <c r="Z12" s="2">
        <v>0</v>
      </c>
      <c r="AA12" s="63" t="e">
        <f t="shared" ca="1" si="0"/>
        <v>#REF!</v>
      </c>
      <c r="AB12" s="80" t="e">
        <f t="shared" ca="1" si="1"/>
        <v>#REF!</v>
      </c>
      <c r="AC12" s="80" t="e">
        <f ca="1">IF(ISERROR(INDEX(INDIRECT("'"&amp;$W12&amp;"'!$B$2:$K$15"),$AA12+1,$Y12)),#REF!,INDEX(INDIRECT("'"&amp;$W12&amp;"'!$B$2:$K$15"),$AA12+1,$Y12))</f>
        <v>#REF!</v>
      </c>
      <c r="AD12" s="81" t="e">
        <f t="shared" ca="1" si="2"/>
        <v>#REF!</v>
      </c>
      <c r="AE12" s="81" t="e">
        <f t="shared" ca="1" si="3"/>
        <v>#REF!</v>
      </c>
      <c r="AF12" s="60" t="e">
        <f t="shared" ca="1" si="4"/>
        <v>#REF!</v>
      </c>
      <c r="AG12" s="4">
        <v>15</v>
      </c>
      <c r="AH12" s="56"/>
      <c r="AI12" s="2">
        <v>1500000</v>
      </c>
      <c r="AJ12" s="3" t="s">
        <v>130</v>
      </c>
      <c r="AK12" s="2">
        <v>2685000</v>
      </c>
      <c r="AL12" s="51">
        <v>2600000</v>
      </c>
      <c r="AM12" s="51">
        <v>2600000</v>
      </c>
      <c r="AN12" s="159"/>
      <c r="AO12" s="64"/>
    </row>
    <row r="13" spans="1:41" hidden="1">
      <c r="A13" s="56">
        <v>8</v>
      </c>
      <c r="B13" s="57" t="s">
        <v>43</v>
      </c>
      <c r="C13" s="56" t="s">
        <v>30</v>
      </c>
      <c r="D13" s="56" t="s">
        <v>31</v>
      </c>
      <c r="E13" s="56" t="s">
        <v>48</v>
      </c>
      <c r="F13" s="58">
        <v>990106</v>
      </c>
      <c r="G13" s="56" t="s">
        <v>32</v>
      </c>
      <c r="H13" s="59" t="s">
        <v>94</v>
      </c>
      <c r="I13" s="56" t="s">
        <v>2839</v>
      </c>
      <c r="J13" s="47" t="s">
        <v>60</v>
      </c>
      <c r="K13" s="47" t="s">
        <v>95</v>
      </c>
      <c r="L13" s="56">
        <v>3</v>
      </c>
      <c r="M13" s="56" t="s">
        <v>96</v>
      </c>
      <c r="N13" s="56" t="s">
        <v>97</v>
      </c>
      <c r="O13" s="47" t="s">
        <v>91</v>
      </c>
      <c r="P13" s="158" t="s">
        <v>98</v>
      </c>
      <c r="Q13" s="158" t="s">
        <v>99</v>
      </c>
      <c r="R13" s="1" t="str">
        <f ca="1">IF(ISERROR(INDEX(#REF!,MATCH($D13,#REF!,0),1)*$S13+INDEX(#REF!,MATCH($D13,#REF!,0),2)*$V13+INDEX(#REF!,MATCH($D13,#REF!,0),3)*$AG13),"",INDEX(#REF!,MATCH($D13,#REF!,0),1)*$S13+INDEX(#REF!,MATCH($D13,#REF!,0),2)*$V13+INDEX(#REF!,MATCH($D13,#REF!,0),3)*$AG13)</f>
        <v/>
      </c>
      <c r="S13" s="5">
        <f ca="1">IF(ISERROR(ROUND(IF(U13=100,T13,INDEX(#REF!,COUNTIF(OFFSET(#REF!,0,MATCH($U13,#REF!,0)),"&lt;="&amp;$T13))),1)),0,ROUND(IF(U13=100,T13,INDEX(#REF!,COUNTIF(OFFSET(#REF!,0,MATCH($U13,#REF!,0)),"&lt;="&amp;$T13))),1))</f>
        <v>0</v>
      </c>
      <c r="T13" s="56"/>
      <c r="U13" s="56"/>
      <c r="V13" s="6" t="e">
        <f ca="1">IF($W13="기초생활수급자",INDEX(#REF!,MATCH($X13,기초생활수급자,0),2),IF($W13="차상위계층",92,IF($Z13=0,90,IF($AF13&lt;65%,88,88-($AF13*100-65)*0.4))))</f>
        <v>#REF!</v>
      </c>
      <c r="W13" s="56" t="s">
        <v>0</v>
      </c>
      <c r="X13" s="56"/>
      <c r="Y13" s="61">
        <v>4</v>
      </c>
      <c r="Z13" s="2">
        <v>125637</v>
      </c>
      <c r="AA13" s="63" t="e">
        <f t="shared" ca="1" si="0"/>
        <v>#REF!</v>
      </c>
      <c r="AB13" s="80" t="e">
        <f t="shared" ca="1" si="1"/>
        <v>#REF!</v>
      </c>
      <c r="AC13" s="80" t="e">
        <f ca="1">IF(ISERROR(INDEX(INDIRECT("'"&amp;$W13&amp;"'!$B$2:$K$15"),$AA13+1,$Y13)),#REF!,INDEX(INDIRECT("'"&amp;$W13&amp;"'!$B$2:$K$15"),$AA13+1,$Y13))</f>
        <v>#REF!</v>
      </c>
      <c r="AD13" s="81" t="e">
        <f t="shared" ca="1" si="2"/>
        <v>#REF!</v>
      </c>
      <c r="AE13" s="81" t="e">
        <f t="shared" ca="1" si="3"/>
        <v>#REF!</v>
      </c>
      <c r="AF13" s="60" t="e">
        <f t="shared" ca="1" si="4"/>
        <v>#REF!</v>
      </c>
      <c r="AG13" s="4">
        <v>27</v>
      </c>
      <c r="AH13" s="56"/>
      <c r="AI13" s="2">
        <v>1500000</v>
      </c>
      <c r="AJ13" s="3" t="s">
        <v>131</v>
      </c>
      <c r="AK13" s="2">
        <v>4630000</v>
      </c>
      <c r="AL13" s="51">
        <v>0</v>
      </c>
      <c r="AM13" s="51">
        <v>0</v>
      </c>
      <c r="AN13" s="159"/>
      <c r="AO13" s="64"/>
    </row>
    <row r="14" spans="1:41" hidden="1">
      <c r="A14" s="56">
        <v>9</v>
      </c>
      <c r="B14" s="57" t="s">
        <v>43</v>
      </c>
      <c r="C14" s="56" t="s">
        <v>30</v>
      </c>
      <c r="D14" s="56" t="s">
        <v>31</v>
      </c>
      <c r="E14" s="56" t="s">
        <v>50</v>
      </c>
      <c r="F14" s="58" t="s">
        <v>2818</v>
      </c>
      <c r="G14" s="56" t="s">
        <v>32</v>
      </c>
      <c r="H14" s="59" t="s">
        <v>105</v>
      </c>
      <c r="I14" s="56" t="s">
        <v>2839</v>
      </c>
      <c r="J14" s="47" t="s">
        <v>61</v>
      </c>
      <c r="K14" s="47" t="s">
        <v>106</v>
      </c>
      <c r="L14" s="56">
        <v>1</v>
      </c>
      <c r="M14" s="56" t="s">
        <v>110</v>
      </c>
      <c r="N14" s="56" t="s">
        <v>107</v>
      </c>
      <c r="O14" s="47" t="s">
        <v>69</v>
      </c>
      <c r="P14" s="158" t="s">
        <v>108</v>
      </c>
      <c r="Q14" s="158" t="s">
        <v>109</v>
      </c>
      <c r="R14" s="1" t="str">
        <f ca="1">IF(ISERROR(INDEX(#REF!,MATCH($D14,#REF!,0),1)*$S14+INDEX(#REF!,MATCH($D14,#REF!,0),2)*$V14+INDEX(#REF!,MATCH($D14,#REF!,0),3)*$AG14),"",INDEX(#REF!,MATCH($D14,#REF!,0),1)*$S14+INDEX(#REF!,MATCH($D14,#REF!,0),2)*$V14+INDEX(#REF!,MATCH($D14,#REF!,0),3)*$AG14)</f>
        <v/>
      </c>
      <c r="S14" s="5">
        <f ca="1">IF(ISERROR(ROUND(IF(U14=100,T14,INDEX(#REF!,COUNTIF(OFFSET(#REF!,0,MATCH($U14,#REF!,0)),"&lt;="&amp;$T14))),1)),0,ROUND(IF(U14=100,T14,INDEX(#REF!,COUNTIF(OFFSET(#REF!,0,MATCH($U14,#REF!,0)),"&lt;="&amp;$T14))),1))</f>
        <v>0</v>
      </c>
      <c r="T14" s="56"/>
      <c r="U14" s="56"/>
      <c r="V14" s="6" t="e">
        <f>IF($W14="기초생활수급자",INDEX(#REF!,MATCH($X14,기초생활수급자,0),2),IF($W14="차상위계층",92,IF($Z14=0,90,IF($AF14&lt;65%,88,88-($AF14*100-65)*0.4))))</f>
        <v>#REF!</v>
      </c>
      <c r="W14" s="56" t="s">
        <v>41</v>
      </c>
      <c r="X14" s="56" t="s">
        <v>33</v>
      </c>
      <c r="Y14" s="61">
        <v>4</v>
      </c>
      <c r="Z14" s="2">
        <v>0</v>
      </c>
      <c r="AA14" s="63" t="e">
        <f t="shared" ca="1" si="0"/>
        <v>#REF!</v>
      </c>
      <c r="AB14" s="80" t="e">
        <f t="shared" ca="1" si="1"/>
        <v>#REF!</v>
      </c>
      <c r="AC14" s="80" t="e">
        <f ca="1">IF(ISERROR(INDEX(INDIRECT("'"&amp;$W14&amp;"'!$B$2:$K$15"),$AA14+1,$Y14)),#REF!,INDEX(INDIRECT("'"&amp;$W14&amp;"'!$B$2:$K$15"),$AA14+1,$Y14))</f>
        <v>#REF!</v>
      </c>
      <c r="AD14" s="81" t="e">
        <f t="shared" ca="1" si="2"/>
        <v>#REF!</v>
      </c>
      <c r="AE14" s="81" t="e">
        <f t="shared" ca="1" si="3"/>
        <v>#REF!</v>
      </c>
      <c r="AF14" s="60" t="e">
        <f t="shared" ca="1" si="4"/>
        <v>#REF!</v>
      </c>
      <c r="AG14" s="4">
        <v>25</v>
      </c>
      <c r="AH14" s="56"/>
      <c r="AI14" s="2">
        <v>1500000</v>
      </c>
      <c r="AJ14" s="3" t="s">
        <v>132</v>
      </c>
      <c r="AK14" s="2">
        <v>4516000</v>
      </c>
      <c r="AL14" s="51">
        <v>4486000</v>
      </c>
      <c r="AM14" s="51">
        <v>4486000</v>
      </c>
      <c r="AN14" s="159"/>
      <c r="AO14" s="64"/>
    </row>
    <row r="15" spans="1:41" s="130" customFormat="1" hidden="1">
      <c r="A15" s="56">
        <v>10</v>
      </c>
      <c r="B15" s="57" t="s">
        <v>43</v>
      </c>
      <c r="C15" s="56" t="s">
        <v>30</v>
      </c>
      <c r="D15" s="56" t="s">
        <v>31</v>
      </c>
      <c r="E15" s="56" t="s">
        <v>51</v>
      </c>
      <c r="F15" s="58" t="s">
        <v>2796</v>
      </c>
      <c r="G15" s="56" t="s">
        <v>55</v>
      </c>
      <c r="H15" s="59" t="s">
        <v>112</v>
      </c>
      <c r="I15" s="56" t="s">
        <v>2839</v>
      </c>
      <c r="J15" s="47" t="s">
        <v>62</v>
      </c>
      <c r="K15" s="47" t="s">
        <v>113</v>
      </c>
      <c r="L15" s="56">
        <v>2</v>
      </c>
      <c r="M15" s="56" t="s">
        <v>116</v>
      </c>
      <c r="N15" s="56" t="s">
        <v>117</v>
      </c>
      <c r="O15" s="56" t="s">
        <v>111</v>
      </c>
      <c r="P15" s="159" t="s">
        <v>114</v>
      </c>
      <c r="Q15" s="159" t="s">
        <v>115</v>
      </c>
      <c r="R15" s="1" t="str">
        <f ca="1">IF(ISERROR(INDEX(#REF!,MATCH($D15,#REF!,0),1)*$S15+INDEX(#REF!,MATCH($D15,#REF!,0),2)*$V15+INDEX(#REF!,MATCH($D15,#REF!,0),3)*$AG15),"",INDEX(#REF!,MATCH($D15,#REF!,0),1)*$S15+INDEX(#REF!,MATCH($D15,#REF!,0),2)*$V15+INDEX(#REF!,MATCH($D15,#REF!,0),3)*$AG15)</f>
        <v/>
      </c>
      <c r="S15" s="5">
        <f ca="1">IF(ISERROR(ROUND(IF(U15=100,T15,INDEX(#REF!,COUNTIF(OFFSET(#REF!,0,MATCH($U15,#REF!,0)),"&lt;="&amp;$T15))),1)),0,ROUND(IF(U15=100,T15,INDEX(#REF!,COUNTIF(OFFSET(#REF!,0,MATCH($U15,#REF!,0)),"&lt;="&amp;$T15))),1))</f>
        <v>0</v>
      </c>
      <c r="T15" s="56"/>
      <c r="U15" s="56"/>
      <c r="V15" s="6" t="e">
        <f ca="1">IF($W15="기초생활수급자",INDEX(#REF!,MATCH($X15,기초생활수급자,0),2),IF($W15="차상위계층",92,IF($Z15=0,90,IF($AF15&lt;65%,88,88-($AF15*100-65)*0.4))))</f>
        <v>#REF!</v>
      </c>
      <c r="W15" s="56" t="s">
        <v>0</v>
      </c>
      <c r="X15" s="56"/>
      <c r="Y15" s="61">
        <v>3</v>
      </c>
      <c r="Z15" s="2">
        <v>67923</v>
      </c>
      <c r="AA15" s="173" t="e">
        <f t="shared" ca="1" si="0"/>
        <v>#REF!</v>
      </c>
      <c r="AB15" s="174" t="e">
        <f t="shared" ca="1" si="1"/>
        <v>#REF!</v>
      </c>
      <c r="AC15" s="174" t="e">
        <f ca="1">IF(ISERROR(INDEX(INDIRECT("'"&amp;$W15&amp;"'!$B$2:$K$15"),$AA15+1,$Y15)),#REF!,INDEX(INDIRECT("'"&amp;$W15&amp;"'!$B$2:$K$15"),$AA15+1,$Y15))</f>
        <v>#REF!</v>
      </c>
      <c r="AD15" s="75" t="e">
        <f t="shared" ca="1" si="2"/>
        <v>#REF!</v>
      </c>
      <c r="AE15" s="75" t="e">
        <f t="shared" ca="1" si="3"/>
        <v>#REF!</v>
      </c>
      <c r="AF15" s="60" t="e">
        <f t="shared" ca="1" si="4"/>
        <v>#REF!</v>
      </c>
      <c r="AG15" s="4">
        <v>26</v>
      </c>
      <c r="AH15" s="56"/>
      <c r="AI15" s="2">
        <v>1500000</v>
      </c>
      <c r="AJ15" s="3" t="s">
        <v>133</v>
      </c>
      <c r="AK15" s="2">
        <v>4567000</v>
      </c>
      <c r="AL15" s="51">
        <v>4557000</v>
      </c>
      <c r="AM15" s="51">
        <v>4557000</v>
      </c>
      <c r="AN15" s="159" t="s">
        <v>2476</v>
      </c>
      <c r="AO15" s="114"/>
    </row>
    <row r="16" spans="1:41">
      <c r="A16" s="56">
        <v>11</v>
      </c>
      <c r="B16" s="131" t="s">
        <v>134</v>
      </c>
      <c r="C16" s="64" t="s">
        <v>30</v>
      </c>
      <c r="D16" s="64" t="s">
        <v>31</v>
      </c>
      <c r="E16" s="114" t="s">
        <v>135</v>
      </c>
      <c r="F16" s="112" t="s">
        <v>2798</v>
      </c>
      <c r="G16" s="114" t="s">
        <v>136</v>
      </c>
      <c r="H16" s="137" t="s">
        <v>137</v>
      </c>
      <c r="I16" s="56" t="s">
        <v>2837</v>
      </c>
      <c r="J16" s="114" t="s">
        <v>138</v>
      </c>
      <c r="K16" s="114"/>
      <c r="L16" s="114">
        <v>2</v>
      </c>
      <c r="M16" s="114" t="s">
        <v>139</v>
      </c>
      <c r="N16" s="114" t="s">
        <v>140</v>
      </c>
      <c r="O16" s="114" t="s">
        <v>141</v>
      </c>
      <c r="P16" s="131" t="s">
        <v>142</v>
      </c>
      <c r="Q16" s="131" t="s">
        <v>135</v>
      </c>
      <c r="R16" s="131">
        <v>99</v>
      </c>
      <c r="S16" s="131">
        <v>0</v>
      </c>
      <c r="T16" s="64"/>
      <c r="U16" s="86"/>
      <c r="V16" s="131">
        <v>100</v>
      </c>
      <c r="W16" s="64" t="s">
        <v>41</v>
      </c>
      <c r="X16" s="64" t="s">
        <v>33</v>
      </c>
      <c r="Y16" s="64"/>
      <c r="Z16" s="64"/>
      <c r="AA16" s="131" t="e">
        <v>#REF!</v>
      </c>
      <c r="AB16" s="131" t="e">
        <v>#REF!</v>
      </c>
      <c r="AC16" s="131" t="e">
        <v>#REF!</v>
      </c>
      <c r="AD16" s="131" t="e">
        <v>#REF!</v>
      </c>
      <c r="AE16" s="131" t="e">
        <v>#REF!</v>
      </c>
      <c r="AF16" s="131" t="e">
        <v>#REF!</v>
      </c>
      <c r="AG16" s="64">
        <v>29</v>
      </c>
      <c r="AH16" s="64"/>
      <c r="AI16" s="102">
        <v>300000</v>
      </c>
      <c r="AJ16" s="64"/>
      <c r="AK16" s="64"/>
      <c r="AL16" s="64"/>
      <c r="AM16" s="64"/>
      <c r="AN16" s="131" t="s">
        <v>143</v>
      </c>
      <c r="AO16" s="64"/>
    </row>
    <row r="17" spans="1:41">
      <c r="A17" s="56">
        <v>12</v>
      </c>
      <c r="B17" s="131" t="s">
        <v>134</v>
      </c>
      <c r="C17" s="64" t="s">
        <v>30</v>
      </c>
      <c r="D17" s="64" t="s">
        <v>31</v>
      </c>
      <c r="E17" s="114" t="s">
        <v>144</v>
      </c>
      <c r="F17" s="112" t="s">
        <v>2799</v>
      </c>
      <c r="G17" s="114" t="s">
        <v>32</v>
      </c>
      <c r="H17" s="137" t="s">
        <v>145</v>
      </c>
      <c r="I17" s="56" t="s">
        <v>2837</v>
      </c>
      <c r="J17" s="114" t="s">
        <v>146</v>
      </c>
      <c r="K17" s="114"/>
      <c r="L17" s="114">
        <v>3</v>
      </c>
      <c r="M17" s="114" t="s">
        <v>147</v>
      </c>
      <c r="N17" s="114" t="s">
        <v>148</v>
      </c>
      <c r="O17" s="114" t="s">
        <v>141</v>
      </c>
      <c r="P17" s="131" t="s">
        <v>149</v>
      </c>
      <c r="Q17" s="131" t="s">
        <v>144</v>
      </c>
      <c r="R17" s="131">
        <v>96.2</v>
      </c>
      <c r="S17" s="131">
        <v>0</v>
      </c>
      <c r="T17" s="64"/>
      <c r="U17" s="86"/>
      <c r="V17" s="131">
        <v>96</v>
      </c>
      <c r="W17" s="64" t="s">
        <v>41</v>
      </c>
      <c r="X17" s="64" t="s">
        <v>76</v>
      </c>
      <c r="Y17" s="64"/>
      <c r="Z17" s="64"/>
      <c r="AA17" s="131" t="e">
        <v>#REF!</v>
      </c>
      <c r="AB17" s="131" t="e">
        <v>#REF!</v>
      </c>
      <c r="AC17" s="131" t="e">
        <v>#REF!</v>
      </c>
      <c r="AD17" s="131" t="e">
        <v>#REF!</v>
      </c>
      <c r="AE17" s="131" t="e">
        <v>#REF!</v>
      </c>
      <c r="AF17" s="131" t="e">
        <v>#REF!</v>
      </c>
      <c r="AG17" s="64">
        <v>29</v>
      </c>
      <c r="AH17" s="64"/>
      <c r="AI17" s="102">
        <v>300000</v>
      </c>
      <c r="AJ17" s="64"/>
      <c r="AK17" s="64"/>
      <c r="AL17" s="64"/>
      <c r="AM17" s="64"/>
      <c r="AN17" s="131" t="s">
        <v>143</v>
      </c>
      <c r="AO17" s="64"/>
    </row>
    <row r="18" spans="1:41">
      <c r="A18" s="56">
        <v>13</v>
      </c>
      <c r="B18" s="131" t="s">
        <v>134</v>
      </c>
      <c r="C18" s="64" t="s">
        <v>30</v>
      </c>
      <c r="D18" s="64" t="s">
        <v>31</v>
      </c>
      <c r="E18" s="114" t="s">
        <v>150</v>
      </c>
      <c r="F18" s="112" t="s">
        <v>2800</v>
      </c>
      <c r="G18" s="114" t="s">
        <v>32</v>
      </c>
      <c r="H18" s="137" t="s">
        <v>151</v>
      </c>
      <c r="I18" s="56" t="s">
        <v>2837</v>
      </c>
      <c r="J18" s="114" t="s">
        <v>152</v>
      </c>
      <c r="K18" s="114"/>
      <c r="L18" s="114">
        <v>3</v>
      </c>
      <c r="M18" s="114" t="s">
        <v>153</v>
      </c>
      <c r="N18" s="114" t="s">
        <v>154</v>
      </c>
      <c r="O18" s="114" t="s">
        <v>141</v>
      </c>
      <c r="P18" s="131" t="s">
        <v>155</v>
      </c>
      <c r="Q18" s="131" t="s">
        <v>150</v>
      </c>
      <c r="R18" s="131">
        <v>96.2</v>
      </c>
      <c r="S18" s="131">
        <v>0</v>
      </c>
      <c r="T18" s="64"/>
      <c r="U18" s="86"/>
      <c r="V18" s="131">
        <v>96</v>
      </c>
      <c r="W18" s="64" t="s">
        <v>41</v>
      </c>
      <c r="X18" s="64" t="s">
        <v>76</v>
      </c>
      <c r="Y18" s="64"/>
      <c r="Z18" s="64"/>
      <c r="AA18" s="131" t="e">
        <v>#REF!</v>
      </c>
      <c r="AB18" s="131" t="e">
        <v>#REF!</v>
      </c>
      <c r="AC18" s="131" t="e">
        <v>#REF!</v>
      </c>
      <c r="AD18" s="131" t="e">
        <v>#REF!</v>
      </c>
      <c r="AE18" s="131" t="e">
        <v>#REF!</v>
      </c>
      <c r="AF18" s="131" t="e">
        <v>#REF!</v>
      </c>
      <c r="AG18" s="64">
        <v>29</v>
      </c>
      <c r="AH18" s="64"/>
      <c r="AI18" s="102">
        <v>300000</v>
      </c>
      <c r="AJ18" s="64"/>
      <c r="AK18" s="64"/>
      <c r="AL18" s="64"/>
      <c r="AM18" s="64"/>
      <c r="AN18" s="131" t="s">
        <v>143</v>
      </c>
      <c r="AO18" s="64"/>
    </row>
    <row r="19" spans="1:41">
      <c r="A19" s="56">
        <v>14</v>
      </c>
      <c r="B19" s="131" t="s">
        <v>134</v>
      </c>
      <c r="C19" s="64" t="s">
        <v>30</v>
      </c>
      <c r="D19" s="64" t="s">
        <v>31</v>
      </c>
      <c r="E19" s="114" t="s">
        <v>156</v>
      </c>
      <c r="F19" s="112" t="s">
        <v>2801</v>
      </c>
      <c r="G19" s="114" t="s">
        <v>32</v>
      </c>
      <c r="H19" s="137" t="s">
        <v>157</v>
      </c>
      <c r="I19" s="114" t="s">
        <v>2838</v>
      </c>
      <c r="J19" s="114" t="s">
        <v>158</v>
      </c>
      <c r="K19" s="114" t="s">
        <v>159</v>
      </c>
      <c r="L19" s="114">
        <v>3</v>
      </c>
      <c r="M19" s="114" t="s">
        <v>160</v>
      </c>
      <c r="N19" s="114" t="s">
        <v>161</v>
      </c>
      <c r="O19" s="114" t="s">
        <v>141</v>
      </c>
      <c r="P19" s="131" t="s">
        <v>162</v>
      </c>
      <c r="Q19" s="131" t="s">
        <v>156</v>
      </c>
      <c r="R19" s="131">
        <v>100</v>
      </c>
      <c r="S19" s="131">
        <v>0</v>
      </c>
      <c r="T19" s="64"/>
      <c r="U19" s="86"/>
      <c r="V19" s="131">
        <v>100</v>
      </c>
      <c r="W19" s="64" t="s">
        <v>41</v>
      </c>
      <c r="X19" s="64" t="s">
        <v>33</v>
      </c>
      <c r="Y19" s="64"/>
      <c r="Z19" s="64"/>
      <c r="AA19" s="131" t="e">
        <v>#REF!</v>
      </c>
      <c r="AB19" s="131" t="e">
        <v>#REF!</v>
      </c>
      <c r="AC19" s="131" t="e">
        <v>#REF!</v>
      </c>
      <c r="AD19" s="131" t="e">
        <v>#REF!</v>
      </c>
      <c r="AE19" s="131" t="e">
        <v>#REF!</v>
      </c>
      <c r="AF19" s="131" t="e">
        <v>#REF!</v>
      </c>
      <c r="AG19" s="64">
        <v>30</v>
      </c>
      <c r="AH19" s="64"/>
      <c r="AI19" s="102">
        <v>500000</v>
      </c>
      <c r="AJ19" s="64"/>
      <c r="AK19" s="64"/>
      <c r="AL19" s="64"/>
      <c r="AM19" s="64"/>
      <c r="AN19" s="131" t="s">
        <v>143</v>
      </c>
      <c r="AO19" s="64"/>
    </row>
    <row r="20" spans="1:41">
      <c r="A20" s="56">
        <v>15</v>
      </c>
      <c r="B20" s="131" t="s">
        <v>134</v>
      </c>
      <c r="C20" s="64" t="s">
        <v>30</v>
      </c>
      <c r="D20" s="64" t="s">
        <v>31</v>
      </c>
      <c r="E20" s="114" t="s">
        <v>163</v>
      </c>
      <c r="F20" s="112" t="s">
        <v>2802</v>
      </c>
      <c r="G20" s="114" t="s">
        <v>136</v>
      </c>
      <c r="H20" s="137" t="s">
        <v>164</v>
      </c>
      <c r="I20" s="114" t="s">
        <v>2838</v>
      </c>
      <c r="J20" s="114" t="s">
        <v>165</v>
      </c>
      <c r="K20" s="114"/>
      <c r="L20" s="114">
        <v>1</v>
      </c>
      <c r="M20" s="114" t="s">
        <v>166</v>
      </c>
      <c r="N20" s="114" t="s">
        <v>167</v>
      </c>
      <c r="O20" s="114" t="s">
        <v>141</v>
      </c>
      <c r="P20" s="131" t="s">
        <v>168</v>
      </c>
      <c r="Q20" s="131" t="s">
        <v>163</v>
      </c>
      <c r="R20" s="131">
        <v>97.2</v>
      </c>
      <c r="S20" s="131">
        <v>0</v>
      </c>
      <c r="T20" s="64"/>
      <c r="U20" s="86"/>
      <c r="V20" s="131">
        <v>96</v>
      </c>
      <c r="W20" s="64" t="s">
        <v>41</v>
      </c>
      <c r="X20" s="64" t="s">
        <v>76</v>
      </c>
      <c r="Y20" s="64"/>
      <c r="Z20" s="64"/>
      <c r="AA20" s="131" t="e">
        <v>#REF!</v>
      </c>
      <c r="AB20" s="131" t="e">
        <v>#REF!</v>
      </c>
      <c r="AC20" s="131" t="e">
        <v>#REF!</v>
      </c>
      <c r="AD20" s="131" t="e">
        <v>#REF!</v>
      </c>
      <c r="AE20" s="131" t="e">
        <v>#REF!</v>
      </c>
      <c r="AF20" s="131" t="e">
        <v>#REF!</v>
      </c>
      <c r="AG20" s="64">
        <v>30</v>
      </c>
      <c r="AH20" s="64"/>
      <c r="AI20" s="102">
        <v>500000</v>
      </c>
      <c r="AJ20" s="64"/>
      <c r="AK20" s="64"/>
      <c r="AL20" s="64"/>
      <c r="AM20" s="64"/>
      <c r="AN20" s="131" t="s">
        <v>143</v>
      </c>
      <c r="AO20" s="64"/>
    </row>
    <row r="21" spans="1:41">
      <c r="A21" s="56">
        <v>16</v>
      </c>
      <c r="B21" s="131" t="s">
        <v>134</v>
      </c>
      <c r="C21" s="64" t="s">
        <v>30</v>
      </c>
      <c r="D21" s="64" t="s">
        <v>31</v>
      </c>
      <c r="E21" s="114" t="s">
        <v>169</v>
      </c>
      <c r="F21" s="112" t="s">
        <v>2803</v>
      </c>
      <c r="G21" s="114" t="s">
        <v>136</v>
      </c>
      <c r="H21" s="137" t="s">
        <v>170</v>
      </c>
      <c r="I21" s="114" t="s">
        <v>2838</v>
      </c>
      <c r="J21" s="114" t="s">
        <v>171</v>
      </c>
      <c r="K21" s="114"/>
      <c r="L21" s="114">
        <v>2</v>
      </c>
      <c r="M21" s="114" t="s">
        <v>172</v>
      </c>
      <c r="N21" s="114" t="s">
        <v>173</v>
      </c>
      <c r="O21" s="114" t="s">
        <v>141</v>
      </c>
      <c r="P21" s="131" t="s">
        <v>174</v>
      </c>
      <c r="Q21" s="131" t="s">
        <v>169</v>
      </c>
      <c r="R21" s="131">
        <v>97.2</v>
      </c>
      <c r="S21" s="131">
        <v>0</v>
      </c>
      <c r="T21" s="64"/>
      <c r="U21" s="86"/>
      <c r="V21" s="131">
        <v>96</v>
      </c>
      <c r="W21" s="64" t="s">
        <v>41</v>
      </c>
      <c r="X21" s="64" t="s">
        <v>76</v>
      </c>
      <c r="Y21" s="64"/>
      <c r="Z21" s="64"/>
      <c r="AA21" s="131" t="e">
        <v>#REF!</v>
      </c>
      <c r="AB21" s="131" t="e">
        <v>#REF!</v>
      </c>
      <c r="AC21" s="131" t="e">
        <v>#REF!</v>
      </c>
      <c r="AD21" s="131" t="e">
        <v>#REF!</v>
      </c>
      <c r="AE21" s="131" t="e">
        <v>#REF!</v>
      </c>
      <c r="AF21" s="131" t="e">
        <v>#REF!</v>
      </c>
      <c r="AG21" s="64">
        <v>30</v>
      </c>
      <c r="AH21" s="64"/>
      <c r="AI21" s="102">
        <v>500000</v>
      </c>
      <c r="AJ21" s="64"/>
      <c r="AK21" s="64"/>
      <c r="AL21" s="64"/>
      <c r="AM21" s="64"/>
      <c r="AN21" s="131" t="s">
        <v>143</v>
      </c>
      <c r="AO21" s="64"/>
    </row>
    <row r="22" spans="1:41">
      <c r="A22" s="56">
        <v>17</v>
      </c>
      <c r="B22" s="131" t="s">
        <v>134</v>
      </c>
      <c r="C22" s="64" t="s">
        <v>30</v>
      </c>
      <c r="D22" s="64" t="s">
        <v>31</v>
      </c>
      <c r="E22" s="114" t="s">
        <v>175</v>
      </c>
      <c r="F22" s="112" t="s">
        <v>2804</v>
      </c>
      <c r="G22" s="114" t="s">
        <v>136</v>
      </c>
      <c r="H22" s="138" t="s">
        <v>2477</v>
      </c>
      <c r="I22" s="187" t="s">
        <v>2838</v>
      </c>
      <c r="J22" s="114" t="s">
        <v>176</v>
      </c>
      <c r="K22" s="114"/>
      <c r="L22" s="114">
        <v>3</v>
      </c>
      <c r="M22" s="114" t="s">
        <v>177</v>
      </c>
      <c r="N22" s="114" t="s">
        <v>178</v>
      </c>
      <c r="O22" s="114" t="s">
        <v>141</v>
      </c>
      <c r="P22" s="131" t="s">
        <v>179</v>
      </c>
      <c r="Q22" s="131" t="s">
        <v>175</v>
      </c>
      <c r="R22" s="131">
        <v>93.4</v>
      </c>
      <c r="S22" s="131">
        <v>0</v>
      </c>
      <c r="T22" s="64"/>
      <c r="U22" s="86"/>
      <c r="V22" s="131">
        <v>92</v>
      </c>
      <c r="W22" s="64" t="s">
        <v>180</v>
      </c>
      <c r="X22" s="64"/>
      <c r="Y22" s="64"/>
      <c r="Z22" s="64"/>
      <c r="AA22" s="131" t="e">
        <v>#REF!</v>
      </c>
      <c r="AB22" s="131" t="e">
        <v>#REF!</v>
      </c>
      <c r="AC22" s="131" t="e">
        <v>#REF!</v>
      </c>
      <c r="AD22" s="131" t="e">
        <v>#REF!</v>
      </c>
      <c r="AE22" s="131" t="e">
        <v>#REF!</v>
      </c>
      <c r="AF22" s="131" t="e">
        <v>#REF!</v>
      </c>
      <c r="AG22" s="64">
        <v>29</v>
      </c>
      <c r="AH22" s="64"/>
      <c r="AI22" s="102">
        <v>500000</v>
      </c>
      <c r="AJ22" s="64"/>
      <c r="AK22" s="64"/>
      <c r="AL22" s="64"/>
      <c r="AM22" s="64"/>
      <c r="AN22" s="131" t="s">
        <v>143</v>
      </c>
      <c r="AO22" s="64"/>
    </row>
    <row r="23" spans="1:41">
      <c r="A23" s="56">
        <v>18</v>
      </c>
      <c r="B23" s="131" t="s">
        <v>134</v>
      </c>
      <c r="C23" s="64" t="s">
        <v>30</v>
      </c>
      <c r="D23" s="64" t="s">
        <v>31</v>
      </c>
      <c r="E23" s="114" t="s">
        <v>181</v>
      </c>
      <c r="F23" s="112" t="s">
        <v>2805</v>
      </c>
      <c r="G23" s="114" t="s">
        <v>136</v>
      </c>
      <c r="H23" s="137" t="s">
        <v>182</v>
      </c>
      <c r="I23" s="114" t="s">
        <v>2839</v>
      </c>
      <c r="J23" s="114" t="s">
        <v>183</v>
      </c>
      <c r="K23" s="114" t="s">
        <v>184</v>
      </c>
      <c r="L23" s="114">
        <v>2</v>
      </c>
      <c r="M23" s="114" t="s">
        <v>185</v>
      </c>
      <c r="N23" s="114" t="s">
        <v>186</v>
      </c>
      <c r="O23" s="114" t="s">
        <v>187</v>
      </c>
      <c r="P23" s="131" t="s">
        <v>188</v>
      </c>
      <c r="Q23" s="131" t="s">
        <v>181</v>
      </c>
      <c r="R23" s="131">
        <v>100</v>
      </c>
      <c r="S23" s="131">
        <v>0</v>
      </c>
      <c r="T23" s="64"/>
      <c r="U23" s="86"/>
      <c r="V23" s="131">
        <v>100</v>
      </c>
      <c r="W23" s="64" t="s">
        <v>41</v>
      </c>
      <c r="X23" s="64" t="s">
        <v>33</v>
      </c>
      <c r="Y23" s="64"/>
      <c r="Z23" s="64"/>
      <c r="AA23" s="131" t="e">
        <v>#REF!</v>
      </c>
      <c r="AB23" s="131" t="e">
        <v>#REF!</v>
      </c>
      <c r="AC23" s="131" t="e">
        <v>#REF!</v>
      </c>
      <c r="AD23" s="131" t="e">
        <v>#REF!</v>
      </c>
      <c r="AE23" s="131" t="e">
        <v>#REF!</v>
      </c>
      <c r="AF23" s="131" t="e">
        <v>#REF!</v>
      </c>
      <c r="AG23" s="64">
        <v>30</v>
      </c>
      <c r="AH23" s="64"/>
      <c r="AI23" s="102">
        <v>1500000</v>
      </c>
      <c r="AJ23" s="64">
        <v>164647176</v>
      </c>
      <c r="AK23" s="82">
        <v>2975000</v>
      </c>
      <c r="AL23" s="82">
        <v>2975000</v>
      </c>
      <c r="AM23" s="64"/>
      <c r="AN23" s="131" t="s">
        <v>143</v>
      </c>
      <c r="AO23" s="64" t="s">
        <v>189</v>
      </c>
    </row>
    <row r="24" spans="1:41">
      <c r="A24" s="56">
        <v>19</v>
      </c>
      <c r="B24" s="131" t="s">
        <v>134</v>
      </c>
      <c r="C24" s="64" t="s">
        <v>30</v>
      </c>
      <c r="D24" s="64" t="s">
        <v>31</v>
      </c>
      <c r="E24" s="114" t="s">
        <v>190</v>
      </c>
      <c r="F24" s="114">
        <v>990413</v>
      </c>
      <c r="G24" s="114" t="s">
        <v>136</v>
      </c>
      <c r="H24" s="137" t="s">
        <v>191</v>
      </c>
      <c r="I24" s="114" t="s">
        <v>2839</v>
      </c>
      <c r="J24" s="114" t="s">
        <v>192</v>
      </c>
      <c r="K24" s="114" t="s">
        <v>193</v>
      </c>
      <c r="L24" s="114">
        <v>4</v>
      </c>
      <c r="M24" s="114" t="s">
        <v>194</v>
      </c>
      <c r="N24" s="114" t="s">
        <v>195</v>
      </c>
      <c r="O24" s="114" t="s">
        <v>196</v>
      </c>
      <c r="P24" s="131" t="s">
        <v>197</v>
      </c>
      <c r="Q24" s="131" t="s">
        <v>190</v>
      </c>
      <c r="R24" s="131">
        <v>100</v>
      </c>
      <c r="S24" s="131">
        <v>0</v>
      </c>
      <c r="T24" s="64"/>
      <c r="U24" s="86"/>
      <c r="V24" s="131">
        <v>100</v>
      </c>
      <c r="W24" s="64" t="s">
        <v>41</v>
      </c>
      <c r="X24" s="64" t="s">
        <v>33</v>
      </c>
      <c r="Y24" s="64"/>
      <c r="Z24" s="64"/>
      <c r="AA24" s="131" t="e">
        <v>#REF!</v>
      </c>
      <c r="AB24" s="131" t="e">
        <v>#REF!</v>
      </c>
      <c r="AC24" s="131" t="e">
        <v>#REF!</v>
      </c>
      <c r="AD24" s="131" t="e">
        <v>#REF!</v>
      </c>
      <c r="AE24" s="131" t="e">
        <v>#REF!</v>
      </c>
      <c r="AF24" s="131" t="e">
        <v>#REF!</v>
      </c>
      <c r="AG24" s="64">
        <v>30</v>
      </c>
      <c r="AH24" s="64"/>
      <c r="AI24" s="102">
        <v>1500000</v>
      </c>
      <c r="AJ24" s="64">
        <v>151666147</v>
      </c>
      <c r="AK24" s="82">
        <v>2035000</v>
      </c>
      <c r="AL24" s="82">
        <v>2035000</v>
      </c>
      <c r="AM24" s="64"/>
      <c r="AN24" s="131" t="s">
        <v>143</v>
      </c>
      <c r="AO24" s="64" t="s">
        <v>189</v>
      </c>
    </row>
    <row r="25" spans="1:41">
      <c r="A25" s="56">
        <v>20</v>
      </c>
      <c r="B25" s="131" t="s">
        <v>134</v>
      </c>
      <c r="C25" s="64" t="s">
        <v>30</v>
      </c>
      <c r="D25" s="64" t="s">
        <v>31</v>
      </c>
      <c r="E25" s="114" t="s">
        <v>198</v>
      </c>
      <c r="F25" s="112" t="s">
        <v>2806</v>
      </c>
      <c r="G25" s="114" t="s">
        <v>136</v>
      </c>
      <c r="H25" s="137" t="s">
        <v>199</v>
      </c>
      <c r="I25" s="114" t="s">
        <v>2839</v>
      </c>
      <c r="J25" s="114" t="s">
        <v>200</v>
      </c>
      <c r="K25" s="114" t="s">
        <v>201</v>
      </c>
      <c r="L25" s="114">
        <v>1</v>
      </c>
      <c r="M25" s="114" t="s">
        <v>202</v>
      </c>
      <c r="N25" s="114" t="s">
        <v>203</v>
      </c>
      <c r="O25" s="114" t="s">
        <v>204</v>
      </c>
      <c r="P25" s="131" t="s">
        <v>205</v>
      </c>
      <c r="Q25" s="131" t="s">
        <v>198</v>
      </c>
      <c r="R25" s="131">
        <v>100</v>
      </c>
      <c r="S25" s="131">
        <v>0</v>
      </c>
      <c r="T25" s="64"/>
      <c r="U25" s="86"/>
      <c r="V25" s="131">
        <v>100</v>
      </c>
      <c r="W25" s="64" t="s">
        <v>41</v>
      </c>
      <c r="X25" s="64" t="s">
        <v>33</v>
      </c>
      <c r="Y25" s="64"/>
      <c r="Z25" s="64"/>
      <c r="AA25" s="131" t="e">
        <v>#REF!</v>
      </c>
      <c r="AB25" s="131" t="e">
        <v>#REF!</v>
      </c>
      <c r="AC25" s="131" t="e">
        <v>#REF!</v>
      </c>
      <c r="AD25" s="131" t="e">
        <v>#REF!</v>
      </c>
      <c r="AE25" s="131" t="e">
        <v>#REF!</v>
      </c>
      <c r="AF25" s="131" t="e">
        <v>#REF!</v>
      </c>
      <c r="AG25" s="64">
        <v>30</v>
      </c>
      <c r="AH25" s="64"/>
      <c r="AI25" s="102">
        <v>1500000</v>
      </c>
      <c r="AJ25" s="64">
        <v>174098397</v>
      </c>
      <c r="AK25" s="82">
        <v>2585000</v>
      </c>
      <c r="AL25" s="82">
        <v>2555000</v>
      </c>
      <c r="AM25" s="64"/>
      <c r="AN25" s="175">
        <v>30000</v>
      </c>
      <c r="AO25" s="64" t="s">
        <v>189</v>
      </c>
    </row>
    <row r="26" spans="1:41">
      <c r="A26" s="56">
        <v>21</v>
      </c>
      <c r="B26" s="131" t="s">
        <v>134</v>
      </c>
      <c r="C26" s="64" t="s">
        <v>30</v>
      </c>
      <c r="D26" s="64" t="s">
        <v>31</v>
      </c>
      <c r="E26" s="114" t="s">
        <v>206</v>
      </c>
      <c r="F26" s="112" t="s">
        <v>2807</v>
      </c>
      <c r="G26" s="114" t="s">
        <v>136</v>
      </c>
      <c r="H26" s="137" t="s">
        <v>207</v>
      </c>
      <c r="I26" s="114" t="s">
        <v>2839</v>
      </c>
      <c r="J26" s="114" t="s">
        <v>208</v>
      </c>
      <c r="K26" s="114" t="s">
        <v>209</v>
      </c>
      <c r="L26" s="114">
        <v>2</v>
      </c>
      <c r="M26" s="114" t="s">
        <v>210</v>
      </c>
      <c r="N26" s="114" t="s">
        <v>211</v>
      </c>
      <c r="O26" s="114" t="s">
        <v>212</v>
      </c>
      <c r="P26" s="131" t="s">
        <v>213</v>
      </c>
      <c r="Q26" s="131" t="s">
        <v>206</v>
      </c>
      <c r="R26" s="131">
        <v>99</v>
      </c>
      <c r="S26" s="131">
        <v>0</v>
      </c>
      <c r="T26" s="64"/>
      <c r="U26" s="86"/>
      <c r="V26" s="131">
        <v>100</v>
      </c>
      <c r="W26" s="64" t="s">
        <v>41</v>
      </c>
      <c r="X26" s="64" t="s">
        <v>33</v>
      </c>
      <c r="Y26" s="64"/>
      <c r="Z26" s="64"/>
      <c r="AA26" s="131" t="e">
        <v>#REF!</v>
      </c>
      <c r="AB26" s="131" t="e">
        <v>#REF!</v>
      </c>
      <c r="AC26" s="131" t="e">
        <v>#REF!</v>
      </c>
      <c r="AD26" s="131" t="e">
        <v>#REF!</v>
      </c>
      <c r="AE26" s="131" t="e">
        <v>#REF!</v>
      </c>
      <c r="AF26" s="131" t="e">
        <v>#REF!</v>
      </c>
      <c r="AG26" s="64">
        <v>29</v>
      </c>
      <c r="AH26" s="64"/>
      <c r="AI26" s="102">
        <v>1500000</v>
      </c>
      <c r="AJ26" s="64">
        <v>168384850</v>
      </c>
      <c r="AK26" s="82">
        <v>2864000</v>
      </c>
      <c r="AL26" s="82">
        <v>2864000</v>
      </c>
      <c r="AM26" s="64"/>
      <c r="AN26" s="131" t="s">
        <v>143</v>
      </c>
      <c r="AO26" s="64" t="s">
        <v>189</v>
      </c>
    </row>
    <row r="27" spans="1:41">
      <c r="A27" s="56">
        <v>22</v>
      </c>
      <c r="B27" s="131" t="s">
        <v>134</v>
      </c>
      <c r="C27" s="64" t="s">
        <v>30</v>
      </c>
      <c r="D27" s="64" t="s">
        <v>31</v>
      </c>
      <c r="E27" s="114" t="s">
        <v>163</v>
      </c>
      <c r="F27" s="114">
        <v>980606</v>
      </c>
      <c r="G27" s="114" t="s">
        <v>136</v>
      </c>
      <c r="H27" s="137" t="s">
        <v>214</v>
      </c>
      <c r="I27" s="114" t="s">
        <v>2839</v>
      </c>
      <c r="J27" s="114" t="s">
        <v>215</v>
      </c>
      <c r="K27" s="114" t="s">
        <v>193</v>
      </c>
      <c r="L27" s="114">
        <v>4</v>
      </c>
      <c r="M27" s="114" t="s">
        <v>216</v>
      </c>
      <c r="N27" s="114" t="s">
        <v>217</v>
      </c>
      <c r="O27" s="114" t="s">
        <v>141</v>
      </c>
      <c r="P27" s="131" t="s">
        <v>218</v>
      </c>
      <c r="Q27" s="131" t="s">
        <v>163</v>
      </c>
      <c r="R27" s="131">
        <v>94.4</v>
      </c>
      <c r="S27" s="131">
        <v>0</v>
      </c>
      <c r="T27" s="64"/>
      <c r="U27" s="86"/>
      <c r="V27" s="131">
        <v>92</v>
      </c>
      <c r="W27" s="64" t="s">
        <v>180</v>
      </c>
      <c r="X27" s="64"/>
      <c r="Y27" s="64"/>
      <c r="Z27" s="64"/>
      <c r="AA27" s="131" t="e">
        <v>#REF!</v>
      </c>
      <c r="AB27" s="131" t="e">
        <v>#REF!</v>
      </c>
      <c r="AC27" s="131" t="e">
        <v>#REF!</v>
      </c>
      <c r="AD27" s="131" t="e">
        <v>#REF!</v>
      </c>
      <c r="AE27" s="131" t="e">
        <v>#REF!</v>
      </c>
      <c r="AF27" s="131" t="e">
        <v>#REF!</v>
      </c>
      <c r="AG27" s="64">
        <v>30</v>
      </c>
      <c r="AH27" s="64"/>
      <c r="AI27" s="102">
        <v>1500000</v>
      </c>
      <c r="AJ27" s="64">
        <v>144241466</v>
      </c>
      <c r="AK27" s="82">
        <v>3327000</v>
      </c>
      <c r="AL27" s="82">
        <v>2600000</v>
      </c>
      <c r="AM27" s="64"/>
      <c r="AN27" s="175">
        <v>727000</v>
      </c>
      <c r="AO27" s="64" t="s">
        <v>189</v>
      </c>
    </row>
    <row r="28" spans="1:41">
      <c r="A28" s="56">
        <v>23</v>
      </c>
      <c r="B28" s="131" t="s">
        <v>134</v>
      </c>
      <c r="C28" s="64" t="s">
        <v>30</v>
      </c>
      <c r="D28" s="64" t="s">
        <v>31</v>
      </c>
      <c r="E28" s="114" t="s">
        <v>219</v>
      </c>
      <c r="F28" s="114">
        <v>921116</v>
      </c>
      <c r="G28" s="114" t="s">
        <v>136</v>
      </c>
      <c r="H28" s="137" t="s">
        <v>220</v>
      </c>
      <c r="I28" s="114" t="s">
        <v>2839</v>
      </c>
      <c r="J28" s="114" t="s">
        <v>221</v>
      </c>
      <c r="K28" s="114" t="s">
        <v>222</v>
      </c>
      <c r="L28" s="114">
        <v>4</v>
      </c>
      <c r="M28" s="114" t="s">
        <v>223</v>
      </c>
      <c r="N28" s="114" t="s">
        <v>224</v>
      </c>
      <c r="O28" s="114" t="s">
        <v>225</v>
      </c>
      <c r="P28" s="131" t="s">
        <v>226</v>
      </c>
      <c r="Q28" s="131" t="s">
        <v>219</v>
      </c>
      <c r="R28" s="131">
        <v>94.4</v>
      </c>
      <c r="S28" s="131">
        <v>0</v>
      </c>
      <c r="T28" s="64"/>
      <c r="U28" s="86"/>
      <c r="V28" s="131">
        <v>92</v>
      </c>
      <c r="W28" s="64" t="s">
        <v>180</v>
      </c>
      <c r="X28" s="64"/>
      <c r="Y28" s="64"/>
      <c r="Z28" s="64"/>
      <c r="AA28" s="131" t="e">
        <v>#REF!</v>
      </c>
      <c r="AB28" s="131" t="e">
        <v>#REF!</v>
      </c>
      <c r="AC28" s="131" t="e">
        <v>#REF!</v>
      </c>
      <c r="AD28" s="131" t="e">
        <v>#REF!</v>
      </c>
      <c r="AE28" s="131" t="e">
        <v>#REF!</v>
      </c>
      <c r="AF28" s="131" t="e">
        <v>#REF!</v>
      </c>
      <c r="AG28" s="64">
        <v>30</v>
      </c>
      <c r="AH28" s="64"/>
      <c r="AI28" s="102">
        <v>1500000</v>
      </c>
      <c r="AJ28" s="64">
        <v>151113130</v>
      </c>
      <c r="AK28" s="82">
        <v>3896700</v>
      </c>
      <c r="AL28" s="82">
        <v>3866700</v>
      </c>
      <c r="AM28" s="64"/>
      <c r="AN28" s="175">
        <v>30000</v>
      </c>
      <c r="AO28" s="64" t="s">
        <v>189</v>
      </c>
    </row>
    <row r="29" spans="1:41">
      <c r="A29" s="56">
        <v>24</v>
      </c>
      <c r="B29" s="131" t="s">
        <v>134</v>
      </c>
      <c r="C29" s="64" t="s">
        <v>30</v>
      </c>
      <c r="D29" s="64" t="s">
        <v>31</v>
      </c>
      <c r="E29" s="114" t="s">
        <v>227</v>
      </c>
      <c r="F29" s="112" t="s">
        <v>2808</v>
      </c>
      <c r="G29" s="114" t="s">
        <v>136</v>
      </c>
      <c r="H29" s="137" t="s">
        <v>228</v>
      </c>
      <c r="I29" s="114" t="s">
        <v>2839</v>
      </c>
      <c r="J29" s="114" t="s">
        <v>229</v>
      </c>
      <c r="K29" s="114" t="s">
        <v>193</v>
      </c>
      <c r="L29" s="114">
        <v>2</v>
      </c>
      <c r="M29" s="114" t="s">
        <v>230</v>
      </c>
      <c r="N29" s="114" t="s">
        <v>231</v>
      </c>
      <c r="O29" s="114" t="s">
        <v>141</v>
      </c>
      <c r="P29" s="131" t="s">
        <v>232</v>
      </c>
      <c r="Q29" s="131" t="s">
        <v>227</v>
      </c>
      <c r="R29" s="131">
        <v>94.4</v>
      </c>
      <c r="S29" s="131">
        <v>0</v>
      </c>
      <c r="T29" s="64"/>
      <c r="U29" s="86"/>
      <c r="V29" s="131">
        <v>92</v>
      </c>
      <c r="W29" s="64" t="s">
        <v>180</v>
      </c>
      <c r="X29" s="64"/>
      <c r="Y29" s="64"/>
      <c r="Z29" s="64"/>
      <c r="AA29" s="131" t="e">
        <v>#REF!</v>
      </c>
      <c r="AB29" s="131" t="e">
        <v>#REF!</v>
      </c>
      <c r="AC29" s="131" t="e">
        <v>#REF!</v>
      </c>
      <c r="AD29" s="131" t="e">
        <v>#REF!</v>
      </c>
      <c r="AE29" s="131" t="e">
        <v>#REF!</v>
      </c>
      <c r="AF29" s="131" t="e">
        <v>#REF!</v>
      </c>
      <c r="AG29" s="64">
        <v>30</v>
      </c>
      <c r="AH29" s="64"/>
      <c r="AI29" s="102">
        <v>1500000</v>
      </c>
      <c r="AJ29" s="64">
        <v>166644322</v>
      </c>
      <c r="AK29" s="82">
        <v>3482000</v>
      </c>
      <c r="AL29" s="82">
        <v>3417000</v>
      </c>
      <c r="AM29" s="64"/>
      <c r="AN29" s="175">
        <v>65000</v>
      </c>
      <c r="AO29" s="64" t="s">
        <v>189</v>
      </c>
    </row>
    <row r="30" spans="1:41">
      <c r="A30" s="56">
        <v>25</v>
      </c>
      <c r="B30" s="131" t="s">
        <v>134</v>
      </c>
      <c r="C30" s="64" t="s">
        <v>30</v>
      </c>
      <c r="D30" s="64" t="s">
        <v>31</v>
      </c>
      <c r="E30" s="114" t="s">
        <v>233</v>
      </c>
      <c r="F30" s="112" t="s">
        <v>2809</v>
      </c>
      <c r="G30" s="114" t="s">
        <v>32</v>
      </c>
      <c r="H30" s="137" t="s">
        <v>234</v>
      </c>
      <c r="I30" s="114" t="s">
        <v>2839</v>
      </c>
      <c r="J30" s="114" t="s">
        <v>235</v>
      </c>
      <c r="K30" s="114" t="s">
        <v>236</v>
      </c>
      <c r="L30" s="114">
        <v>2</v>
      </c>
      <c r="M30" s="114" t="s">
        <v>237</v>
      </c>
      <c r="N30" s="114" t="s">
        <v>238</v>
      </c>
      <c r="O30" s="114" t="s">
        <v>239</v>
      </c>
      <c r="P30" s="131" t="s">
        <v>2479</v>
      </c>
      <c r="Q30" s="131" t="s">
        <v>233</v>
      </c>
      <c r="R30" s="131">
        <v>92.4</v>
      </c>
      <c r="S30" s="131">
        <v>0</v>
      </c>
      <c r="T30" s="64"/>
      <c r="U30" s="86"/>
      <c r="V30" s="131">
        <v>92</v>
      </c>
      <c r="W30" s="64" t="s">
        <v>180</v>
      </c>
      <c r="X30" s="64"/>
      <c r="Y30" s="64"/>
      <c r="Z30" s="64"/>
      <c r="AA30" s="131" t="e">
        <v>#REF!</v>
      </c>
      <c r="AB30" s="131" t="e">
        <v>#REF!</v>
      </c>
      <c r="AC30" s="131" t="e">
        <v>#REF!</v>
      </c>
      <c r="AD30" s="131" t="e">
        <v>#REF!</v>
      </c>
      <c r="AE30" s="131" t="e">
        <v>#REF!</v>
      </c>
      <c r="AF30" s="131" t="e">
        <v>#REF!</v>
      </c>
      <c r="AG30" s="64">
        <v>28</v>
      </c>
      <c r="AH30" s="64"/>
      <c r="AI30" s="102">
        <v>1500000</v>
      </c>
      <c r="AJ30" s="64">
        <v>166589303</v>
      </c>
      <c r="AK30" s="82">
        <v>4129000</v>
      </c>
      <c r="AL30" s="82">
        <v>3000000</v>
      </c>
      <c r="AM30" s="64"/>
      <c r="AN30" s="175">
        <v>1129000</v>
      </c>
      <c r="AO30" s="64" t="s">
        <v>189</v>
      </c>
    </row>
    <row r="31" spans="1:41">
      <c r="A31" s="56">
        <v>26</v>
      </c>
      <c r="B31" s="131" t="s">
        <v>134</v>
      </c>
      <c r="C31" s="64" t="s">
        <v>240</v>
      </c>
      <c r="D31" s="195" t="s">
        <v>2848</v>
      </c>
      <c r="E31" s="114" t="s">
        <v>242</v>
      </c>
      <c r="F31" s="114">
        <v>990101</v>
      </c>
      <c r="G31" s="114" t="s">
        <v>32</v>
      </c>
      <c r="H31" s="137" t="s">
        <v>243</v>
      </c>
      <c r="I31" s="114" t="s">
        <v>2839</v>
      </c>
      <c r="J31" s="114" t="s">
        <v>244</v>
      </c>
      <c r="K31" s="114" t="s">
        <v>245</v>
      </c>
      <c r="L31" s="114">
        <v>4</v>
      </c>
      <c r="M31" s="114" t="s">
        <v>246</v>
      </c>
      <c r="N31" s="114" t="s">
        <v>247</v>
      </c>
      <c r="O31" s="114" t="s">
        <v>141</v>
      </c>
      <c r="P31" s="131" t="s">
        <v>248</v>
      </c>
      <c r="Q31" s="131" t="s">
        <v>242</v>
      </c>
      <c r="R31" s="131">
        <v>84.92</v>
      </c>
      <c r="S31" s="131">
        <v>95</v>
      </c>
      <c r="T31" s="64">
        <v>4.13</v>
      </c>
      <c r="U31" s="86">
        <v>4.5</v>
      </c>
      <c r="V31" s="131">
        <v>84.92</v>
      </c>
      <c r="W31" s="64" t="s">
        <v>249</v>
      </c>
      <c r="X31" s="64"/>
      <c r="Y31" s="64" t="s">
        <v>250</v>
      </c>
      <c r="Z31" s="82">
        <v>95746</v>
      </c>
      <c r="AA31" s="131">
        <v>3</v>
      </c>
      <c r="AB31" s="175">
        <v>119635</v>
      </c>
      <c r="AC31" s="175">
        <v>135612</v>
      </c>
      <c r="AD31" s="176">
        <v>0.7</v>
      </c>
      <c r="AE31" s="176">
        <v>0.8</v>
      </c>
      <c r="AF31" s="176">
        <v>0.72699999999999998</v>
      </c>
      <c r="AG31" s="64"/>
      <c r="AH31" s="64"/>
      <c r="AI31" s="102">
        <v>1500000</v>
      </c>
      <c r="AJ31" s="64">
        <v>143263437</v>
      </c>
      <c r="AK31" s="64"/>
      <c r="AL31" s="64"/>
      <c r="AM31" s="64"/>
      <c r="AN31" s="131" t="s">
        <v>143</v>
      </c>
      <c r="AO31" s="64"/>
    </row>
    <row r="32" spans="1:41">
      <c r="A32" s="56">
        <v>27</v>
      </c>
      <c r="B32" s="131" t="s">
        <v>134</v>
      </c>
      <c r="C32" s="64" t="s">
        <v>240</v>
      </c>
      <c r="D32" s="195" t="s">
        <v>2848</v>
      </c>
      <c r="E32" s="114" t="s">
        <v>251</v>
      </c>
      <c r="F32" s="112" t="s">
        <v>2810</v>
      </c>
      <c r="G32" s="114" t="s">
        <v>32</v>
      </c>
      <c r="H32" s="137" t="s">
        <v>252</v>
      </c>
      <c r="I32" s="114" t="s">
        <v>2839</v>
      </c>
      <c r="J32" s="114" t="s">
        <v>183</v>
      </c>
      <c r="K32" s="114" t="s">
        <v>253</v>
      </c>
      <c r="L32" s="114">
        <v>1</v>
      </c>
      <c r="M32" s="114" t="s">
        <v>254</v>
      </c>
      <c r="N32" s="114" t="s">
        <v>255</v>
      </c>
      <c r="O32" s="114" t="s">
        <v>141</v>
      </c>
      <c r="P32" s="131" t="s">
        <v>256</v>
      </c>
      <c r="Q32" s="131" t="s">
        <v>251</v>
      </c>
      <c r="R32" s="131">
        <v>64.28</v>
      </c>
      <c r="S32" s="131">
        <v>97.7</v>
      </c>
      <c r="T32" s="64">
        <v>97.68</v>
      </c>
      <c r="U32" s="86">
        <v>100</v>
      </c>
      <c r="V32" s="131">
        <v>64.28</v>
      </c>
      <c r="W32" s="64" t="s">
        <v>0</v>
      </c>
      <c r="X32" s="64"/>
      <c r="Y32" s="64" t="s">
        <v>250</v>
      </c>
      <c r="Z32" s="82">
        <v>193360</v>
      </c>
      <c r="AA32" s="131">
        <v>8</v>
      </c>
      <c r="AB32" s="175">
        <v>203558</v>
      </c>
      <c r="AC32" s="175">
        <v>220987</v>
      </c>
      <c r="AD32" s="176">
        <v>1.2</v>
      </c>
      <c r="AE32" s="176">
        <v>1.3</v>
      </c>
      <c r="AF32" s="176">
        <v>1.2428999999999999</v>
      </c>
      <c r="AG32" s="64"/>
      <c r="AH32" s="64"/>
      <c r="AI32" s="102">
        <v>1500000</v>
      </c>
      <c r="AJ32" s="64">
        <v>15286462</v>
      </c>
      <c r="AK32" s="82">
        <v>2998000</v>
      </c>
      <c r="AL32" s="64" t="s">
        <v>143</v>
      </c>
      <c r="AM32" s="64"/>
      <c r="AN32" s="175">
        <v>2998000</v>
      </c>
      <c r="AO32" s="64"/>
    </row>
    <row r="33" spans="1:41">
      <c r="A33" s="56">
        <v>28</v>
      </c>
      <c r="B33" s="131" t="s">
        <v>134</v>
      </c>
      <c r="C33" s="64" t="s">
        <v>240</v>
      </c>
      <c r="D33" s="64" t="s">
        <v>257</v>
      </c>
      <c r="E33" s="114" t="s">
        <v>258</v>
      </c>
      <c r="F33" s="112" t="s">
        <v>2811</v>
      </c>
      <c r="G33" s="114" t="s">
        <v>136</v>
      </c>
      <c r="H33" s="137" t="s">
        <v>259</v>
      </c>
      <c r="I33" s="114" t="s">
        <v>2838</v>
      </c>
      <c r="J33" s="114" t="s">
        <v>260</v>
      </c>
      <c r="K33" s="114"/>
      <c r="L33" s="114">
        <v>2</v>
      </c>
      <c r="M33" s="114" t="s">
        <v>261</v>
      </c>
      <c r="N33" s="114" t="s">
        <v>262</v>
      </c>
      <c r="O33" s="114" t="s">
        <v>141</v>
      </c>
      <c r="P33" s="131" t="s">
        <v>263</v>
      </c>
      <c r="Q33" s="131" t="s">
        <v>258</v>
      </c>
      <c r="R33" s="131">
        <v>100</v>
      </c>
      <c r="S33" s="131">
        <v>72.3</v>
      </c>
      <c r="T33" s="64">
        <v>72.3</v>
      </c>
      <c r="U33" s="86">
        <v>100</v>
      </c>
      <c r="V33" s="131">
        <v>100</v>
      </c>
      <c r="W33" s="64" t="s">
        <v>41</v>
      </c>
      <c r="X33" s="64" t="s">
        <v>33</v>
      </c>
      <c r="Y33" s="64"/>
      <c r="Z33" s="64"/>
      <c r="AA33" s="131" t="e">
        <v>#REF!</v>
      </c>
      <c r="AB33" s="131" t="e">
        <v>#REF!</v>
      </c>
      <c r="AC33" s="131" t="e">
        <v>#REF!</v>
      </c>
      <c r="AD33" s="131" t="e">
        <v>#REF!</v>
      </c>
      <c r="AE33" s="131" t="e">
        <v>#REF!</v>
      </c>
      <c r="AF33" s="131" t="e">
        <v>#REF!</v>
      </c>
      <c r="AG33" s="64"/>
      <c r="AH33" s="64"/>
      <c r="AI33" s="102">
        <v>500000</v>
      </c>
      <c r="AJ33" s="64"/>
      <c r="AK33" s="64"/>
      <c r="AL33" s="64"/>
      <c r="AM33" s="64"/>
      <c r="AN33" s="131" t="s">
        <v>143</v>
      </c>
      <c r="AO33" s="64" t="s">
        <v>264</v>
      </c>
    </row>
    <row r="34" spans="1:41">
      <c r="A34" s="56">
        <v>29</v>
      </c>
      <c r="B34" s="131" t="s">
        <v>134</v>
      </c>
      <c r="C34" s="64" t="s">
        <v>240</v>
      </c>
      <c r="D34" s="64" t="s">
        <v>257</v>
      </c>
      <c r="E34" s="114" t="s">
        <v>265</v>
      </c>
      <c r="F34" s="112" t="s">
        <v>2812</v>
      </c>
      <c r="G34" s="114" t="s">
        <v>136</v>
      </c>
      <c r="H34" s="137" t="s">
        <v>266</v>
      </c>
      <c r="I34" s="114" t="s">
        <v>2838</v>
      </c>
      <c r="J34" s="114" t="s">
        <v>267</v>
      </c>
      <c r="K34" s="114" t="s">
        <v>268</v>
      </c>
      <c r="L34" s="114">
        <v>3</v>
      </c>
      <c r="M34" s="114" t="s">
        <v>269</v>
      </c>
      <c r="N34" s="114" t="s">
        <v>270</v>
      </c>
      <c r="O34" s="114" t="s">
        <v>271</v>
      </c>
      <c r="P34" s="131" t="s">
        <v>272</v>
      </c>
      <c r="Q34" s="131" t="s">
        <v>265</v>
      </c>
      <c r="R34" s="131">
        <v>96</v>
      </c>
      <c r="S34" s="131">
        <v>95</v>
      </c>
      <c r="T34" s="64">
        <v>95</v>
      </c>
      <c r="U34" s="86">
        <v>100</v>
      </c>
      <c r="V34" s="131">
        <v>96</v>
      </c>
      <c r="W34" s="64" t="s">
        <v>41</v>
      </c>
      <c r="X34" s="64" t="s">
        <v>76</v>
      </c>
      <c r="Y34" s="64"/>
      <c r="Z34" s="64"/>
      <c r="AA34" s="131" t="e">
        <v>#REF!</v>
      </c>
      <c r="AB34" s="131" t="e">
        <v>#REF!</v>
      </c>
      <c r="AC34" s="131" t="e">
        <v>#REF!</v>
      </c>
      <c r="AD34" s="131" t="e">
        <v>#REF!</v>
      </c>
      <c r="AE34" s="131" t="e">
        <v>#REF!</v>
      </c>
      <c r="AF34" s="131" t="e">
        <v>#REF!</v>
      </c>
      <c r="AG34" s="64"/>
      <c r="AH34" s="64"/>
      <c r="AI34" s="102">
        <v>500000</v>
      </c>
      <c r="AJ34" s="64"/>
      <c r="AK34" s="64"/>
      <c r="AL34" s="64"/>
      <c r="AM34" s="64"/>
      <c r="AN34" s="131" t="s">
        <v>143</v>
      </c>
      <c r="AO34" s="64" t="s">
        <v>273</v>
      </c>
    </row>
    <row r="35" spans="1:41">
      <c r="A35" s="56">
        <v>30</v>
      </c>
      <c r="B35" s="131" t="s">
        <v>134</v>
      </c>
      <c r="C35" s="64" t="s">
        <v>240</v>
      </c>
      <c r="D35" s="64" t="s">
        <v>257</v>
      </c>
      <c r="E35" s="114" t="s">
        <v>274</v>
      </c>
      <c r="F35" s="112" t="s">
        <v>2813</v>
      </c>
      <c r="G35" s="114" t="s">
        <v>136</v>
      </c>
      <c r="H35" s="138" t="s">
        <v>2478</v>
      </c>
      <c r="I35" s="187" t="s">
        <v>2838</v>
      </c>
      <c r="J35" s="114" t="s">
        <v>267</v>
      </c>
      <c r="K35" s="114" t="s">
        <v>268</v>
      </c>
      <c r="L35" s="114">
        <v>3</v>
      </c>
      <c r="M35" s="114" t="s">
        <v>275</v>
      </c>
      <c r="N35" s="114" t="s">
        <v>276</v>
      </c>
      <c r="O35" s="114" t="s">
        <v>277</v>
      </c>
      <c r="P35" s="131" t="s">
        <v>278</v>
      </c>
      <c r="Q35" s="131" t="s">
        <v>274</v>
      </c>
      <c r="R35" s="131">
        <v>88</v>
      </c>
      <c r="S35" s="131">
        <v>91.4</v>
      </c>
      <c r="T35" s="64">
        <v>91.4</v>
      </c>
      <c r="U35" s="86">
        <v>100</v>
      </c>
      <c r="V35" s="131">
        <v>88</v>
      </c>
      <c r="W35" s="64" t="s">
        <v>0</v>
      </c>
      <c r="X35" s="64"/>
      <c r="Y35" s="64" t="s">
        <v>279</v>
      </c>
      <c r="Z35" s="82">
        <v>22640</v>
      </c>
      <c r="AA35" s="131">
        <v>1</v>
      </c>
      <c r="AB35" s="175">
        <v>23323</v>
      </c>
      <c r="AC35" s="175">
        <v>69016</v>
      </c>
      <c r="AD35" s="176">
        <v>0</v>
      </c>
      <c r="AE35" s="176">
        <v>0.65</v>
      </c>
      <c r="AF35" s="176">
        <v>0</v>
      </c>
      <c r="AG35" s="64"/>
      <c r="AH35" s="64"/>
      <c r="AI35" s="102">
        <v>500000</v>
      </c>
      <c r="AJ35" s="64"/>
      <c r="AK35" s="64"/>
      <c r="AL35" s="64"/>
      <c r="AM35" s="64"/>
      <c r="AN35" s="131" t="s">
        <v>143</v>
      </c>
      <c r="AO35" s="64"/>
    </row>
    <row r="36" spans="1:41">
      <c r="A36" s="56">
        <v>31</v>
      </c>
      <c r="B36" s="131" t="s">
        <v>134</v>
      </c>
      <c r="C36" s="64" t="s">
        <v>240</v>
      </c>
      <c r="D36" s="64" t="s">
        <v>257</v>
      </c>
      <c r="E36" s="114" t="s">
        <v>280</v>
      </c>
      <c r="F36" s="112" t="s">
        <v>2814</v>
      </c>
      <c r="G36" s="114" t="s">
        <v>136</v>
      </c>
      <c r="H36" s="137" t="s">
        <v>281</v>
      </c>
      <c r="I36" s="114" t="s">
        <v>2838</v>
      </c>
      <c r="J36" s="114" t="s">
        <v>282</v>
      </c>
      <c r="K36" s="114" t="s">
        <v>283</v>
      </c>
      <c r="L36" s="114">
        <v>2</v>
      </c>
      <c r="M36" s="114" t="s">
        <v>284</v>
      </c>
      <c r="N36" s="114" t="s">
        <v>284</v>
      </c>
      <c r="O36" s="114" t="s">
        <v>141</v>
      </c>
      <c r="P36" s="131" t="s">
        <v>285</v>
      </c>
      <c r="Q36" s="131" t="s">
        <v>280</v>
      </c>
      <c r="R36" s="131">
        <v>79.52</v>
      </c>
      <c r="S36" s="131">
        <v>96.4</v>
      </c>
      <c r="T36" s="64">
        <v>96.4</v>
      </c>
      <c r="U36" s="86">
        <v>100</v>
      </c>
      <c r="V36" s="131">
        <v>79.52</v>
      </c>
      <c r="W36" s="64" t="s">
        <v>0</v>
      </c>
      <c r="X36" s="64"/>
      <c r="Y36" s="64" t="s">
        <v>286</v>
      </c>
      <c r="Z36" s="82">
        <v>197416</v>
      </c>
      <c r="AA36" s="131">
        <v>4</v>
      </c>
      <c r="AB36" s="175">
        <v>182541</v>
      </c>
      <c r="AC36" s="175">
        <v>206575</v>
      </c>
      <c r="AD36" s="176">
        <v>0.8</v>
      </c>
      <c r="AE36" s="176">
        <v>0.9</v>
      </c>
      <c r="AF36" s="176">
        <v>0.8619</v>
      </c>
      <c r="AG36" s="64"/>
      <c r="AH36" s="64"/>
      <c r="AI36" s="102">
        <v>500000</v>
      </c>
      <c r="AJ36" s="64"/>
      <c r="AK36" s="64"/>
      <c r="AL36" s="64"/>
      <c r="AM36" s="64"/>
      <c r="AN36" s="131" t="s">
        <v>143</v>
      </c>
      <c r="AO36" s="64" t="s">
        <v>287</v>
      </c>
    </row>
    <row r="37" spans="1:41">
      <c r="A37" s="56">
        <v>32</v>
      </c>
      <c r="B37" s="131" t="s">
        <v>134</v>
      </c>
      <c r="C37" s="64" t="s">
        <v>240</v>
      </c>
      <c r="D37" s="64" t="s">
        <v>257</v>
      </c>
      <c r="E37" s="114" t="s">
        <v>288</v>
      </c>
      <c r="F37" s="112" t="s">
        <v>2815</v>
      </c>
      <c r="G37" s="114" t="s">
        <v>32</v>
      </c>
      <c r="H37" s="137" t="s">
        <v>289</v>
      </c>
      <c r="I37" s="114" t="s">
        <v>2839</v>
      </c>
      <c r="J37" s="114" t="s">
        <v>290</v>
      </c>
      <c r="K37" s="114" t="s">
        <v>291</v>
      </c>
      <c r="L37" s="114">
        <v>2</v>
      </c>
      <c r="M37" s="114" t="s">
        <v>292</v>
      </c>
      <c r="N37" s="114" t="s">
        <v>293</v>
      </c>
      <c r="O37" s="114" t="s">
        <v>212</v>
      </c>
      <c r="P37" s="131" t="s">
        <v>294</v>
      </c>
      <c r="Q37" s="131" t="s">
        <v>288</v>
      </c>
      <c r="R37" s="131">
        <v>96</v>
      </c>
      <c r="S37" s="131">
        <v>98</v>
      </c>
      <c r="T37" s="64">
        <v>4.4000000000000004</v>
      </c>
      <c r="U37" s="86">
        <v>4.5</v>
      </c>
      <c r="V37" s="131">
        <v>96</v>
      </c>
      <c r="W37" s="64" t="s">
        <v>41</v>
      </c>
      <c r="X37" s="64" t="s">
        <v>76</v>
      </c>
      <c r="Y37" s="64"/>
      <c r="Z37" s="64"/>
      <c r="AA37" s="131" t="e">
        <v>#REF!</v>
      </c>
      <c r="AB37" s="131" t="e">
        <v>#REF!</v>
      </c>
      <c r="AC37" s="131" t="e">
        <v>#REF!</v>
      </c>
      <c r="AD37" s="131" t="e">
        <v>#REF!</v>
      </c>
      <c r="AE37" s="131" t="e">
        <v>#REF!</v>
      </c>
      <c r="AF37" s="131" t="e">
        <v>#REF!</v>
      </c>
      <c r="AG37" s="64"/>
      <c r="AH37" s="64"/>
      <c r="AI37" s="102">
        <v>222000</v>
      </c>
      <c r="AJ37" s="64">
        <v>165680447</v>
      </c>
      <c r="AK37" s="82">
        <v>3372000</v>
      </c>
      <c r="AL37" s="82">
        <v>3150000</v>
      </c>
      <c r="AM37" s="64"/>
      <c r="AN37" s="175">
        <v>222000</v>
      </c>
      <c r="AO37" s="64" t="s">
        <v>295</v>
      </c>
    </row>
    <row r="38" spans="1:41">
      <c r="A38" s="56">
        <v>33</v>
      </c>
      <c r="B38" s="131" t="s">
        <v>134</v>
      </c>
      <c r="C38" s="64" t="s">
        <v>240</v>
      </c>
      <c r="D38" s="64" t="s">
        <v>257</v>
      </c>
      <c r="E38" s="114" t="s">
        <v>296</v>
      </c>
      <c r="F38" s="112" t="s">
        <v>2816</v>
      </c>
      <c r="G38" s="114" t="s">
        <v>32</v>
      </c>
      <c r="H38" s="137" t="s">
        <v>297</v>
      </c>
      <c r="I38" s="114" t="s">
        <v>2839</v>
      </c>
      <c r="J38" s="114" t="s">
        <v>298</v>
      </c>
      <c r="K38" s="114" t="s">
        <v>299</v>
      </c>
      <c r="L38" s="114">
        <v>2</v>
      </c>
      <c r="M38" s="114" t="s">
        <v>300</v>
      </c>
      <c r="N38" s="114" t="s">
        <v>301</v>
      </c>
      <c r="O38" s="114" t="s">
        <v>302</v>
      </c>
      <c r="P38" s="131" t="s">
        <v>303</v>
      </c>
      <c r="Q38" s="131" t="s">
        <v>296</v>
      </c>
      <c r="R38" s="131">
        <v>88</v>
      </c>
      <c r="S38" s="131">
        <v>94</v>
      </c>
      <c r="T38" s="64">
        <v>4.09</v>
      </c>
      <c r="U38" s="86">
        <v>4.5</v>
      </c>
      <c r="V38" s="131">
        <v>88</v>
      </c>
      <c r="W38" s="64" t="s">
        <v>249</v>
      </c>
      <c r="X38" s="64"/>
      <c r="Y38" s="64" t="s">
        <v>250</v>
      </c>
      <c r="Z38" s="82">
        <v>80710</v>
      </c>
      <c r="AA38" s="131">
        <v>1</v>
      </c>
      <c r="AB38" s="175">
        <v>88960</v>
      </c>
      <c r="AC38" s="175">
        <v>110271</v>
      </c>
      <c r="AD38" s="176">
        <v>0</v>
      </c>
      <c r="AE38" s="176">
        <v>0.65</v>
      </c>
      <c r="AF38" s="176">
        <v>0</v>
      </c>
      <c r="AG38" s="64"/>
      <c r="AH38" s="64"/>
      <c r="AI38" s="102">
        <v>1500000</v>
      </c>
      <c r="AJ38" s="64">
        <v>167419566</v>
      </c>
      <c r="AK38" s="82">
        <v>1800000</v>
      </c>
      <c r="AL38" s="64" t="s">
        <v>143</v>
      </c>
      <c r="AM38" s="64"/>
      <c r="AN38" s="175">
        <v>1800000</v>
      </c>
      <c r="AO38" s="64" t="s">
        <v>287</v>
      </c>
    </row>
    <row r="39" spans="1:41">
      <c r="A39" s="56">
        <v>34</v>
      </c>
      <c r="B39" s="131" t="s">
        <v>134</v>
      </c>
      <c r="C39" s="64" t="s">
        <v>304</v>
      </c>
      <c r="D39" s="64" t="s">
        <v>305</v>
      </c>
      <c r="E39" s="114" t="s">
        <v>306</v>
      </c>
      <c r="F39" s="112" t="s">
        <v>2817</v>
      </c>
      <c r="G39" s="114" t="s">
        <v>32</v>
      </c>
      <c r="H39" s="137" t="s">
        <v>307</v>
      </c>
      <c r="I39" s="114" t="s">
        <v>2839</v>
      </c>
      <c r="J39" s="114" t="s">
        <v>308</v>
      </c>
      <c r="K39" s="114" t="s">
        <v>309</v>
      </c>
      <c r="L39" s="114">
        <v>1</v>
      </c>
      <c r="M39" s="114" t="s">
        <v>310</v>
      </c>
      <c r="N39" s="114" t="s">
        <v>311</v>
      </c>
      <c r="O39" s="114" t="s">
        <v>312</v>
      </c>
      <c r="P39" s="131" t="s">
        <v>313</v>
      </c>
      <c r="Q39" s="131" t="s">
        <v>306</v>
      </c>
      <c r="R39" s="131"/>
      <c r="S39" s="131"/>
      <c r="T39" s="64"/>
      <c r="U39" s="86"/>
      <c r="V39" s="131"/>
      <c r="W39" s="64"/>
      <c r="X39" s="64"/>
      <c r="Y39" s="64"/>
      <c r="Z39" s="64"/>
      <c r="AA39" s="131"/>
      <c r="AB39" s="131"/>
      <c r="AC39" s="131"/>
      <c r="AD39" s="131"/>
      <c r="AE39" s="131"/>
      <c r="AF39" s="131"/>
      <c r="AG39" s="64"/>
      <c r="AH39" s="64"/>
      <c r="AI39" s="102">
        <v>500000</v>
      </c>
      <c r="AJ39" s="64"/>
      <c r="AK39" s="64"/>
      <c r="AL39" s="64"/>
      <c r="AM39" s="64"/>
      <c r="AN39" s="131"/>
      <c r="AO39" s="64" t="s">
        <v>314</v>
      </c>
    </row>
    <row r="40" spans="1:41" hidden="1">
      <c r="A40" s="56">
        <v>35</v>
      </c>
      <c r="B40" s="57" t="s">
        <v>315</v>
      </c>
      <c r="C40" s="56" t="s">
        <v>30</v>
      </c>
      <c r="D40" s="56" t="s">
        <v>31</v>
      </c>
      <c r="E40" s="56" t="s">
        <v>316</v>
      </c>
      <c r="F40" s="58" t="s">
        <v>317</v>
      </c>
      <c r="G40" s="56" t="s">
        <v>136</v>
      </c>
      <c r="H40" s="107" t="s">
        <v>318</v>
      </c>
      <c r="I40" s="56" t="s">
        <v>2837</v>
      </c>
      <c r="J40" s="31" t="s">
        <v>319</v>
      </c>
      <c r="K40" s="31"/>
      <c r="L40" s="56">
        <v>2</v>
      </c>
      <c r="M40" s="56" t="s">
        <v>320</v>
      </c>
      <c r="N40" s="56" t="s">
        <v>321</v>
      </c>
      <c r="O40" s="47" t="s">
        <v>141</v>
      </c>
      <c r="P40" s="158" t="s">
        <v>322</v>
      </c>
      <c r="Q40" s="158" t="s">
        <v>316</v>
      </c>
      <c r="R40" s="39">
        <v>96.85</v>
      </c>
      <c r="S40" s="7">
        <v>0</v>
      </c>
      <c r="T40" s="56"/>
      <c r="U40" s="56"/>
      <c r="V40" s="7">
        <v>98</v>
      </c>
      <c r="W40" s="56" t="s">
        <v>41</v>
      </c>
      <c r="X40" s="56" t="s">
        <v>323</v>
      </c>
      <c r="Y40" s="61"/>
      <c r="Z40" s="49"/>
      <c r="AA40" s="65" t="e">
        <v>#REF!</v>
      </c>
      <c r="AB40" s="83" t="e">
        <v>#REF!</v>
      </c>
      <c r="AC40" s="83" t="s">
        <v>240</v>
      </c>
      <c r="AD40" s="81" t="e">
        <v>#REF!</v>
      </c>
      <c r="AE40" s="81" t="e">
        <v>#REF!</v>
      </c>
      <c r="AF40" s="60" t="e">
        <v>#REF!</v>
      </c>
      <c r="AG40" s="53">
        <v>28.25</v>
      </c>
      <c r="AH40" s="56"/>
      <c r="AI40" s="2">
        <v>300000</v>
      </c>
      <c r="AJ40" s="50"/>
      <c r="AK40" s="49"/>
      <c r="AL40" s="51"/>
      <c r="AM40" s="51"/>
      <c r="AN40" s="52">
        <v>0</v>
      </c>
      <c r="AO40" s="56"/>
    </row>
    <row r="41" spans="1:41" hidden="1">
      <c r="A41" s="56">
        <v>36</v>
      </c>
      <c r="B41" s="57" t="s">
        <v>315</v>
      </c>
      <c r="C41" s="56" t="s">
        <v>30</v>
      </c>
      <c r="D41" s="56" t="s">
        <v>31</v>
      </c>
      <c r="E41" s="56" t="s">
        <v>324</v>
      </c>
      <c r="F41" s="58" t="s">
        <v>325</v>
      </c>
      <c r="G41" s="56" t="s">
        <v>136</v>
      </c>
      <c r="H41" s="107" t="s">
        <v>326</v>
      </c>
      <c r="I41" s="56" t="s">
        <v>2837</v>
      </c>
      <c r="J41" s="31" t="s">
        <v>327</v>
      </c>
      <c r="K41" s="31"/>
      <c r="L41" s="56">
        <v>2</v>
      </c>
      <c r="M41" s="56" t="s">
        <v>328</v>
      </c>
      <c r="N41" s="56" t="s">
        <v>329</v>
      </c>
      <c r="O41" s="47" t="s">
        <v>141</v>
      </c>
      <c r="P41" s="158" t="s">
        <v>330</v>
      </c>
      <c r="Q41" s="158" t="s">
        <v>324</v>
      </c>
      <c r="R41" s="48">
        <v>95</v>
      </c>
      <c r="S41" s="54">
        <v>0</v>
      </c>
      <c r="T41" s="56"/>
      <c r="U41" s="56"/>
      <c r="V41" s="7">
        <v>100</v>
      </c>
      <c r="W41" s="56" t="s">
        <v>41</v>
      </c>
      <c r="X41" s="56" t="s">
        <v>33</v>
      </c>
      <c r="Y41" s="61"/>
      <c r="Z41" s="49"/>
      <c r="AA41" s="65" t="e">
        <v>#REF!</v>
      </c>
      <c r="AB41" s="83" t="e">
        <v>#REF!</v>
      </c>
      <c r="AC41" s="83" t="s">
        <v>240</v>
      </c>
      <c r="AD41" s="81" t="e">
        <v>#REF!</v>
      </c>
      <c r="AE41" s="81" t="e">
        <v>#REF!</v>
      </c>
      <c r="AF41" s="60" t="e">
        <v>#REF!</v>
      </c>
      <c r="AG41" s="53">
        <v>25</v>
      </c>
      <c r="AH41" s="56"/>
      <c r="AI41" s="2">
        <v>300000</v>
      </c>
      <c r="AJ41" s="50"/>
      <c r="AK41" s="49"/>
      <c r="AL41" s="51"/>
      <c r="AM41" s="51"/>
      <c r="AN41" s="52">
        <v>0</v>
      </c>
      <c r="AO41" s="56"/>
    </row>
    <row r="42" spans="1:41" hidden="1">
      <c r="A42" s="56">
        <v>37</v>
      </c>
      <c r="B42" s="57" t="s">
        <v>315</v>
      </c>
      <c r="C42" s="56" t="s">
        <v>30</v>
      </c>
      <c r="D42" s="56" t="s">
        <v>31</v>
      </c>
      <c r="E42" s="56" t="s">
        <v>331</v>
      </c>
      <c r="F42" s="58" t="s">
        <v>332</v>
      </c>
      <c r="G42" s="56" t="s">
        <v>32</v>
      </c>
      <c r="H42" s="107" t="s">
        <v>333</v>
      </c>
      <c r="I42" s="56" t="s">
        <v>2837</v>
      </c>
      <c r="J42" s="31" t="s">
        <v>334</v>
      </c>
      <c r="K42" s="31"/>
      <c r="L42" s="56">
        <v>1</v>
      </c>
      <c r="M42" s="56"/>
      <c r="N42" s="56" t="s">
        <v>335</v>
      </c>
      <c r="O42" s="47" t="s">
        <v>336</v>
      </c>
      <c r="P42" s="158" t="s">
        <v>337</v>
      </c>
      <c r="Q42" s="158" t="s">
        <v>331</v>
      </c>
      <c r="R42" s="48">
        <v>92.649999999999991</v>
      </c>
      <c r="S42" s="54">
        <v>0</v>
      </c>
      <c r="T42" s="56"/>
      <c r="U42" s="56"/>
      <c r="V42" s="7">
        <v>92</v>
      </c>
      <c r="W42" s="56" t="s">
        <v>180</v>
      </c>
      <c r="X42" s="56"/>
      <c r="Y42" s="61"/>
      <c r="Z42" s="49"/>
      <c r="AA42" s="65" t="e">
        <v>#REF!</v>
      </c>
      <c r="AB42" s="83" t="e">
        <v>#REF!</v>
      </c>
      <c r="AC42" s="83" t="s">
        <v>240</v>
      </c>
      <c r="AD42" s="81" t="e">
        <v>#REF!</v>
      </c>
      <c r="AE42" s="81" t="e">
        <v>#REF!</v>
      </c>
      <c r="AF42" s="60" t="e">
        <v>#REF!</v>
      </c>
      <c r="AG42" s="53">
        <v>28.25</v>
      </c>
      <c r="AH42" s="56"/>
      <c r="AI42" s="2">
        <v>300000</v>
      </c>
      <c r="AJ42" s="50"/>
      <c r="AK42" s="49"/>
      <c r="AL42" s="51"/>
      <c r="AM42" s="51"/>
      <c r="AN42" s="52">
        <v>0</v>
      </c>
      <c r="AO42" s="56"/>
    </row>
    <row r="43" spans="1:41" hidden="1">
      <c r="A43" s="56">
        <v>38</v>
      </c>
      <c r="B43" s="57" t="s">
        <v>315</v>
      </c>
      <c r="C43" s="56" t="s">
        <v>30</v>
      </c>
      <c r="D43" s="56" t="s">
        <v>31</v>
      </c>
      <c r="E43" s="56" t="s">
        <v>338</v>
      </c>
      <c r="F43" s="58" t="s">
        <v>339</v>
      </c>
      <c r="G43" s="56" t="s">
        <v>136</v>
      </c>
      <c r="H43" s="107" t="s">
        <v>340</v>
      </c>
      <c r="I43" s="56" t="s">
        <v>2837</v>
      </c>
      <c r="J43" s="31" t="s">
        <v>319</v>
      </c>
      <c r="K43" s="31"/>
      <c r="L43" s="56">
        <v>3</v>
      </c>
      <c r="M43" s="56"/>
      <c r="N43" s="56" t="s">
        <v>341</v>
      </c>
      <c r="O43" s="47" t="s">
        <v>141</v>
      </c>
      <c r="P43" s="158" t="s">
        <v>342</v>
      </c>
      <c r="Q43" s="158" t="s">
        <v>338</v>
      </c>
      <c r="R43" s="48">
        <v>90.449999999999989</v>
      </c>
      <c r="S43" s="54">
        <v>0</v>
      </c>
      <c r="T43" s="56"/>
      <c r="U43" s="56"/>
      <c r="V43" s="7">
        <v>96</v>
      </c>
      <c r="W43" s="56" t="s">
        <v>41</v>
      </c>
      <c r="X43" s="56" t="s">
        <v>76</v>
      </c>
      <c r="Y43" s="61"/>
      <c r="Z43" s="49"/>
      <c r="AA43" s="65" t="e">
        <v>#REF!</v>
      </c>
      <c r="AB43" s="83" t="e">
        <v>#REF!</v>
      </c>
      <c r="AC43" s="83" t="s">
        <v>240</v>
      </c>
      <c r="AD43" s="81" t="e">
        <v>#REF!</v>
      </c>
      <c r="AE43" s="81" t="e">
        <v>#REF!</v>
      </c>
      <c r="AF43" s="60" t="e">
        <v>#REF!</v>
      </c>
      <c r="AG43" s="53">
        <v>23.25</v>
      </c>
      <c r="AH43" s="56"/>
      <c r="AI43" s="2">
        <v>300000</v>
      </c>
      <c r="AJ43" s="50"/>
      <c r="AK43" s="49"/>
      <c r="AL43" s="51"/>
      <c r="AM43" s="51"/>
      <c r="AN43" s="52">
        <v>0</v>
      </c>
      <c r="AO43" s="56"/>
    </row>
    <row r="44" spans="1:41" hidden="1">
      <c r="A44" s="56">
        <v>39</v>
      </c>
      <c r="B44" s="57" t="s">
        <v>315</v>
      </c>
      <c r="C44" s="56" t="s">
        <v>30</v>
      </c>
      <c r="D44" s="56" t="s">
        <v>31</v>
      </c>
      <c r="E44" s="56" t="s">
        <v>343</v>
      </c>
      <c r="F44" s="58" t="s">
        <v>344</v>
      </c>
      <c r="G44" s="56" t="s">
        <v>32</v>
      </c>
      <c r="H44" s="107" t="s">
        <v>345</v>
      </c>
      <c r="I44" s="31" t="s">
        <v>2839</v>
      </c>
      <c r="J44" s="31" t="s">
        <v>346</v>
      </c>
      <c r="K44" s="31" t="s">
        <v>347</v>
      </c>
      <c r="L44" s="56">
        <v>2</v>
      </c>
      <c r="M44" s="56" t="s">
        <v>348</v>
      </c>
      <c r="N44" s="56" t="s">
        <v>349</v>
      </c>
      <c r="O44" s="47" t="s">
        <v>350</v>
      </c>
      <c r="P44" s="158" t="s">
        <v>351</v>
      </c>
      <c r="Q44" s="158" t="s">
        <v>343</v>
      </c>
      <c r="R44" s="48">
        <v>98.5</v>
      </c>
      <c r="S44" s="54">
        <v>0</v>
      </c>
      <c r="T44" s="56"/>
      <c r="U44" s="56"/>
      <c r="V44" s="7">
        <v>100</v>
      </c>
      <c r="W44" s="56" t="s">
        <v>41</v>
      </c>
      <c r="X44" s="56" t="s">
        <v>33</v>
      </c>
      <c r="Y44" s="61"/>
      <c r="Z44" s="49"/>
      <c r="AA44" s="65" t="e">
        <v>#REF!</v>
      </c>
      <c r="AB44" s="83" t="e">
        <v>#REF!</v>
      </c>
      <c r="AC44" s="83" t="s">
        <v>240</v>
      </c>
      <c r="AD44" s="81" t="e">
        <v>#REF!</v>
      </c>
      <c r="AE44" s="81" t="e">
        <v>#REF!</v>
      </c>
      <c r="AF44" s="60" t="e">
        <v>#REF!</v>
      </c>
      <c r="AG44" s="53">
        <v>28.5</v>
      </c>
      <c r="AH44" s="56"/>
      <c r="AI44" s="2">
        <v>1500000</v>
      </c>
      <c r="AJ44" s="50"/>
      <c r="AK44" s="49"/>
      <c r="AL44" s="51"/>
      <c r="AM44" s="51"/>
      <c r="AN44" s="52">
        <v>0</v>
      </c>
      <c r="AO44" s="56"/>
    </row>
    <row r="45" spans="1:41" hidden="1">
      <c r="A45" s="56">
        <v>40</v>
      </c>
      <c r="B45" s="57" t="s">
        <v>315</v>
      </c>
      <c r="C45" s="56" t="s">
        <v>30</v>
      </c>
      <c r="D45" s="56" t="s">
        <v>31</v>
      </c>
      <c r="E45" s="56" t="s">
        <v>352</v>
      </c>
      <c r="F45" s="58" t="s">
        <v>353</v>
      </c>
      <c r="G45" s="56" t="s">
        <v>136</v>
      </c>
      <c r="H45" s="107" t="s">
        <v>354</v>
      </c>
      <c r="I45" s="31" t="s">
        <v>2839</v>
      </c>
      <c r="J45" s="31" t="s">
        <v>355</v>
      </c>
      <c r="K45" s="31" t="s">
        <v>356</v>
      </c>
      <c r="L45" s="56">
        <v>4</v>
      </c>
      <c r="M45" s="56" t="s">
        <v>357</v>
      </c>
      <c r="N45" s="56" t="s">
        <v>358</v>
      </c>
      <c r="O45" s="47" t="s">
        <v>141</v>
      </c>
      <c r="P45" s="158" t="s">
        <v>359</v>
      </c>
      <c r="Q45" s="158" t="s">
        <v>352</v>
      </c>
      <c r="R45" s="48">
        <v>97.6</v>
      </c>
      <c r="S45" s="54">
        <v>0</v>
      </c>
      <c r="T45" s="56"/>
      <c r="U45" s="56"/>
      <c r="V45" s="7">
        <v>98</v>
      </c>
      <c r="W45" s="56" t="s">
        <v>41</v>
      </c>
      <c r="X45" s="56" t="s">
        <v>323</v>
      </c>
      <c r="Y45" s="61"/>
      <c r="Z45" s="49"/>
      <c r="AA45" s="65" t="e">
        <v>#REF!</v>
      </c>
      <c r="AB45" s="83" t="e">
        <v>#REF!</v>
      </c>
      <c r="AC45" s="83" t="s">
        <v>240</v>
      </c>
      <c r="AD45" s="81" t="e">
        <v>#REF!</v>
      </c>
      <c r="AE45" s="81" t="e">
        <v>#REF!</v>
      </c>
      <c r="AF45" s="60" t="e">
        <v>#REF!</v>
      </c>
      <c r="AG45" s="53">
        <v>29</v>
      </c>
      <c r="AH45" s="56"/>
      <c r="AI45" s="2">
        <v>1500000</v>
      </c>
      <c r="AJ45" s="50"/>
      <c r="AK45" s="49"/>
      <c r="AL45" s="51"/>
      <c r="AM45" s="51"/>
      <c r="AN45" s="52">
        <v>0</v>
      </c>
      <c r="AO45" s="56"/>
    </row>
    <row r="46" spans="1:41" hidden="1">
      <c r="A46" s="56">
        <v>41</v>
      </c>
      <c r="B46" s="57" t="s">
        <v>315</v>
      </c>
      <c r="C46" s="56" t="s">
        <v>30</v>
      </c>
      <c r="D46" s="56" t="s">
        <v>31</v>
      </c>
      <c r="E46" s="56" t="s">
        <v>360</v>
      </c>
      <c r="F46" s="58" t="s">
        <v>361</v>
      </c>
      <c r="G46" s="56" t="s">
        <v>136</v>
      </c>
      <c r="H46" s="107" t="s">
        <v>362</v>
      </c>
      <c r="I46" s="31" t="s">
        <v>2839</v>
      </c>
      <c r="J46" s="31" t="s">
        <v>363</v>
      </c>
      <c r="K46" s="31" t="s">
        <v>193</v>
      </c>
      <c r="L46" s="56">
        <v>2</v>
      </c>
      <c r="M46" s="56" t="s">
        <v>364</v>
      </c>
      <c r="N46" s="56" t="s">
        <v>365</v>
      </c>
      <c r="O46" s="56" t="s">
        <v>141</v>
      </c>
      <c r="P46" s="159" t="s">
        <v>366</v>
      </c>
      <c r="Q46" s="159" t="s">
        <v>360</v>
      </c>
      <c r="R46" s="48">
        <v>97.5</v>
      </c>
      <c r="S46" s="54">
        <v>0</v>
      </c>
      <c r="T46" s="56"/>
      <c r="U46" s="56"/>
      <c r="V46" s="7">
        <v>100</v>
      </c>
      <c r="W46" s="56" t="s">
        <v>41</v>
      </c>
      <c r="X46" s="56" t="s">
        <v>33</v>
      </c>
      <c r="Y46" s="8"/>
      <c r="Z46" s="9"/>
      <c r="AA46" s="65" t="e">
        <v>#REF!</v>
      </c>
      <c r="AB46" s="83" t="e">
        <v>#REF!</v>
      </c>
      <c r="AC46" s="83" t="s">
        <v>240</v>
      </c>
      <c r="AD46" s="81" t="e">
        <v>#REF!</v>
      </c>
      <c r="AE46" s="81" t="e">
        <v>#REF!</v>
      </c>
      <c r="AF46" s="60" t="e">
        <v>#REF!</v>
      </c>
      <c r="AG46" s="53">
        <v>27.5</v>
      </c>
      <c r="AH46" s="56"/>
      <c r="AI46" s="2">
        <v>1500000</v>
      </c>
      <c r="AJ46" s="50"/>
      <c r="AK46" s="49"/>
      <c r="AL46" s="51"/>
      <c r="AM46" s="51"/>
      <c r="AN46" s="52">
        <v>0</v>
      </c>
      <c r="AO46" s="56"/>
    </row>
    <row r="47" spans="1:41" hidden="1">
      <c r="A47" s="56">
        <v>42</v>
      </c>
      <c r="B47" s="57" t="s">
        <v>315</v>
      </c>
      <c r="C47" s="56" t="s">
        <v>30</v>
      </c>
      <c r="D47" s="56" t="s">
        <v>31</v>
      </c>
      <c r="E47" s="56" t="s">
        <v>367</v>
      </c>
      <c r="F47" s="58" t="s">
        <v>368</v>
      </c>
      <c r="G47" s="56" t="s">
        <v>32</v>
      </c>
      <c r="H47" s="107" t="s">
        <v>369</v>
      </c>
      <c r="I47" s="31" t="s">
        <v>2839</v>
      </c>
      <c r="J47" s="31" t="s">
        <v>192</v>
      </c>
      <c r="K47" s="31" t="s">
        <v>370</v>
      </c>
      <c r="L47" s="56">
        <v>3</v>
      </c>
      <c r="M47" s="56" t="s">
        <v>371</v>
      </c>
      <c r="N47" s="56"/>
      <c r="O47" s="56" t="s">
        <v>350</v>
      </c>
      <c r="P47" s="159" t="s">
        <v>372</v>
      </c>
      <c r="Q47" s="159" t="s">
        <v>367</v>
      </c>
      <c r="R47" s="48">
        <v>97</v>
      </c>
      <c r="S47" s="54">
        <v>0</v>
      </c>
      <c r="T47" s="56"/>
      <c r="U47" s="56"/>
      <c r="V47" s="7">
        <v>100</v>
      </c>
      <c r="W47" s="56" t="s">
        <v>41</v>
      </c>
      <c r="X47" s="56" t="s">
        <v>33</v>
      </c>
      <c r="Y47" s="61"/>
      <c r="Z47" s="49"/>
      <c r="AA47" s="65" t="e">
        <v>#REF!</v>
      </c>
      <c r="AB47" s="83" t="e">
        <v>#REF!</v>
      </c>
      <c r="AC47" s="83" t="s">
        <v>240</v>
      </c>
      <c r="AD47" s="81" t="e">
        <v>#REF!</v>
      </c>
      <c r="AE47" s="81" t="e">
        <v>#REF!</v>
      </c>
      <c r="AF47" s="60" t="e">
        <v>#REF!</v>
      </c>
      <c r="AG47" s="53">
        <v>27</v>
      </c>
      <c r="AH47" s="56"/>
      <c r="AI47" s="2">
        <v>1500000</v>
      </c>
      <c r="AJ47" s="50"/>
      <c r="AK47" s="49"/>
      <c r="AL47" s="51"/>
      <c r="AM47" s="51"/>
      <c r="AN47" s="52">
        <v>0</v>
      </c>
      <c r="AO47" s="56"/>
    </row>
    <row r="48" spans="1:41" hidden="1">
      <c r="A48" s="56">
        <v>43</v>
      </c>
      <c r="B48" s="57" t="s">
        <v>315</v>
      </c>
      <c r="C48" s="56" t="s">
        <v>30</v>
      </c>
      <c r="D48" s="56" t="s">
        <v>31</v>
      </c>
      <c r="E48" s="56" t="s">
        <v>373</v>
      </c>
      <c r="F48" s="58" t="s">
        <v>374</v>
      </c>
      <c r="G48" s="56" t="s">
        <v>136</v>
      </c>
      <c r="H48" s="107" t="s">
        <v>375</v>
      </c>
      <c r="I48" s="31" t="s">
        <v>2839</v>
      </c>
      <c r="J48" s="31" t="s">
        <v>363</v>
      </c>
      <c r="K48" s="31" t="s">
        <v>193</v>
      </c>
      <c r="L48" s="56">
        <v>1</v>
      </c>
      <c r="M48" s="56" t="s">
        <v>376</v>
      </c>
      <c r="N48" s="56" t="s">
        <v>377</v>
      </c>
      <c r="O48" s="56" t="s">
        <v>141</v>
      </c>
      <c r="P48" s="159" t="s">
        <v>378</v>
      </c>
      <c r="Q48" s="159" t="s">
        <v>373</v>
      </c>
      <c r="R48" s="48">
        <v>96.75</v>
      </c>
      <c r="S48" s="54">
        <v>0</v>
      </c>
      <c r="T48" s="56"/>
      <c r="U48" s="56"/>
      <c r="V48" s="54">
        <v>100</v>
      </c>
      <c r="W48" s="56" t="s">
        <v>41</v>
      </c>
      <c r="X48" s="56" t="s">
        <v>33</v>
      </c>
      <c r="Y48" s="61"/>
      <c r="Z48" s="49"/>
      <c r="AA48" s="65" t="e">
        <v>#REF!</v>
      </c>
      <c r="AB48" s="83" t="e">
        <v>#REF!</v>
      </c>
      <c r="AC48" s="83" t="s">
        <v>240</v>
      </c>
      <c r="AD48" s="81" t="e">
        <v>#REF!</v>
      </c>
      <c r="AE48" s="81" t="e">
        <v>#REF!</v>
      </c>
      <c r="AF48" s="60" t="e">
        <v>#REF!</v>
      </c>
      <c r="AG48" s="53">
        <v>26.75</v>
      </c>
      <c r="AH48" s="56"/>
      <c r="AI48" s="2">
        <v>1500000</v>
      </c>
      <c r="AJ48" s="50"/>
      <c r="AK48" s="49"/>
      <c r="AL48" s="51"/>
      <c r="AM48" s="51"/>
      <c r="AN48" s="52">
        <v>0</v>
      </c>
      <c r="AO48" s="56"/>
    </row>
    <row r="49" spans="1:41" hidden="1">
      <c r="A49" s="56">
        <v>44</v>
      </c>
      <c r="B49" s="57" t="s">
        <v>315</v>
      </c>
      <c r="C49" s="56" t="s">
        <v>30</v>
      </c>
      <c r="D49" s="56" t="s">
        <v>31</v>
      </c>
      <c r="E49" s="56" t="s">
        <v>379</v>
      </c>
      <c r="F49" s="58" t="s">
        <v>380</v>
      </c>
      <c r="G49" s="56" t="s">
        <v>136</v>
      </c>
      <c r="H49" s="107" t="s">
        <v>381</v>
      </c>
      <c r="I49" s="31" t="s">
        <v>2839</v>
      </c>
      <c r="J49" s="31" t="s">
        <v>382</v>
      </c>
      <c r="K49" s="31" t="s">
        <v>383</v>
      </c>
      <c r="L49" s="56">
        <v>1</v>
      </c>
      <c r="M49" s="56" t="s">
        <v>384</v>
      </c>
      <c r="N49" s="56" t="s">
        <v>385</v>
      </c>
      <c r="O49" s="56" t="s">
        <v>141</v>
      </c>
      <c r="P49" s="159" t="s">
        <v>386</v>
      </c>
      <c r="Q49" s="159" t="s">
        <v>379</v>
      </c>
      <c r="R49" s="48">
        <v>95.85</v>
      </c>
      <c r="S49" s="54">
        <v>0</v>
      </c>
      <c r="T49" s="56"/>
      <c r="U49" s="56"/>
      <c r="V49" s="54">
        <v>98</v>
      </c>
      <c r="W49" s="56" t="s">
        <v>41</v>
      </c>
      <c r="X49" s="56" t="s">
        <v>323</v>
      </c>
      <c r="Y49" s="61"/>
      <c r="Z49" s="49"/>
      <c r="AA49" s="65" t="e">
        <v>#REF!</v>
      </c>
      <c r="AB49" s="83" t="e">
        <v>#REF!</v>
      </c>
      <c r="AC49" s="83" t="s">
        <v>240</v>
      </c>
      <c r="AD49" s="81" t="e">
        <v>#REF!</v>
      </c>
      <c r="AE49" s="81" t="e">
        <v>#REF!</v>
      </c>
      <c r="AF49" s="60" t="e">
        <v>#REF!</v>
      </c>
      <c r="AG49" s="53">
        <v>27.25</v>
      </c>
      <c r="AH49" s="56"/>
      <c r="AI49" s="2">
        <v>1500000</v>
      </c>
      <c r="AJ49" s="50"/>
      <c r="AK49" s="49"/>
      <c r="AL49" s="51"/>
      <c r="AM49" s="51"/>
      <c r="AN49" s="52">
        <v>0</v>
      </c>
      <c r="AO49" s="56"/>
    </row>
    <row r="50" spans="1:41" hidden="1">
      <c r="A50" s="56">
        <v>45</v>
      </c>
      <c r="B50" s="57" t="s">
        <v>315</v>
      </c>
      <c r="C50" s="56" t="s">
        <v>30</v>
      </c>
      <c r="D50" s="56" t="s">
        <v>31</v>
      </c>
      <c r="E50" s="56" t="s">
        <v>387</v>
      </c>
      <c r="F50" s="58" t="s">
        <v>388</v>
      </c>
      <c r="G50" s="56" t="s">
        <v>136</v>
      </c>
      <c r="H50" s="107" t="s">
        <v>389</v>
      </c>
      <c r="I50" s="31" t="s">
        <v>2839</v>
      </c>
      <c r="J50" s="31" t="s">
        <v>290</v>
      </c>
      <c r="K50" s="31" t="s">
        <v>390</v>
      </c>
      <c r="L50" s="56">
        <v>2</v>
      </c>
      <c r="M50" s="56" t="s">
        <v>391</v>
      </c>
      <c r="N50" s="56" t="s">
        <v>392</v>
      </c>
      <c r="O50" s="56" t="s">
        <v>141</v>
      </c>
      <c r="P50" s="159" t="s">
        <v>393</v>
      </c>
      <c r="Q50" s="159" t="s">
        <v>387</v>
      </c>
      <c r="R50" s="48">
        <v>95.85</v>
      </c>
      <c r="S50" s="54">
        <v>0</v>
      </c>
      <c r="T50" s="56"/>
      <c r="U50" s="56"/>
      <c r="V50" s="54">
        <v>98</v>
      </c>
      <c r="W50" s="56" t="s">
        <v>41</v>
      </c>
      <c r="X50" s="56" t="s">
        <v>128</v>
      </c>
      <c r="Y50" s="61"/>
      <c r="Z50" s="49"/>
      <c r="AA50" s="65" t="e">
        <v>#REF!</v>
      </c>
      <c r="AB50" s="83" t="e">
        <v>#REF!</v>
      </c>
      <c r="AC50" s="83" t="s">
        <v>240</v>
      </c>
      <c r="AD50" s="81" t="e">
        <v>#REF!</v>
      </c>
      <c r="AE50" s="81" t="e">
        <v>#REF!</v>
      </c>
      <c r="AF50" s="60" t="e">
        <v>#REF!</v>
      </c>
      <c r="AG50" s="53">
        <v>27.25</v>
      </c>
      <c r="AH50" s="56"/>
      <c r="AI50" s="2">
        <v>1500000</v>
      </c>
      <c r="AJ50" s="50"/>
      <c r="AK50" s="49"/>
      <c r="AL50" s="51"/>
      <c r="AM50" s="51"/>
      <c r="AN50" s="52">
        <v>0</v>
      </c>
      <c r="AO50" s="56"/>
    </row>
    <row r="51" spans="1:41" hidden="1">
      <c r="A51" s="56">
        <v>46</v>
      </c>
      <c r="B51" s="57" t="s">
        <v>315</v>
      </c>
      <c r="C51" s="56" t="s">
        <v>30</v>
      </c>
      <c r="D51" s="56" t="s">
        <v>31</v>
      </c>
      <c r="E51" s="56" t="s">
        <v>394</v>
      </c>
      <c r="F51" s="58" t="s">
        <v>395</v>
      </c>
      <c r="G51" s="56" t="s">
        <v>32</v>
      </c>
      <c r="H51" s="107" t="s">
        <v>396</v>
      </c>
      <c r="I51" s="31" t="s">
        <v>2839</v>
      </c>
      <c r="J51" s="31" t="s">
        <v>192</v>
      </c>
      <c r="K51" s="31" t="s">
        <v>397</v>
      </c>
      <c r="L51" s="56">
        <v>3</v>
      </c>
      <c r="M51" s="56" t="s">
        <v>398</v>
      </c>
      <c r="N51" s="56" t="s">
        <v>399</v>
      </c>
      <c r="O51" s="56" t="s">
        <v>400</v>
      </c>
      <c r="P51" s="159" t="s">
        <v>401</v>
      </c>
      <c r="Q51" s="159" t="s">
        <v>394</v>
      </c>
      <c r="R51" s="48">
        <v>95.449999999999989</v>
      </c>
      <c r="S51" s="54">
        <v>0</v>
      </c>
      <c r="T51" s="56"/>
      <c r="U51" s="56"/>
      <c r="V51" s="54">
        <v>96</v>
      </c>
      <c r="W51" s="56" t="s">
        <v>41</v>
      </c>
      <c r="X51" s="56" t="s">
        <v>76</v>
      </c>
      <c r="Y51" s="61"/>
      <c r="Z51" s="49"/>
      <c r="AA51" s="65" t="e">
        <v>#REF!</v>
      </c>
      <c r="AB51" s="83" t="e">
        <v>#REF!</v>
      </c>
      <c r="AC51" s="83" t="s">
        <v>240</v>
      </c>
      <c r="AD51" s="81" t="e">
        <v>#REF!</v>
      </c>
      <c r="AE51" s="81" t="e">
        <v>#REF!</v>
      </c>
      <c r="AF51" s="60" t="e">
        <v>#REF!</v>
      </c>
      <c r="AG51" s="53">
        <v>28.25</v>
      </c>
      <c r="AH51" s="56"/>
      <c r="AI51" s="2">
        <v>1500000</v>
      </c>
      <c r="AJ51" s="50"/>
      <c r="AK51" s="49"/>
      <c r="AL51" s="51"/>
      <c r="AM51" s="51"/>
      <c r="AN51" s="52">
        <v>0</v>
      </c>
      <c r="AO51" s="56"/>
    </row>
    <row r="52" spans="1:41" hidden="1">
      <c r="A52" s="56">
        <v>47</v>
      </c>
      <c r="B52" s="57" t="s">
        <v>315</v>
      </c>
      <c r="C52" s="56" t="s">
        <v>30</v>
      </c>
      <c r="D52" s="56" t="s">
        <v>31</v>
      </c>
      <c r="E52" s="56" t="s">
        <v>402</v>
      </c>
      <c r="F52" s="58" t="s">
        <v>403</v>
      </c>
      <c r="G52" s="56" t="s">
        <v>136</v>
      </c>
      <c r="H52" s="107" t="s">
        <v>404</v>
      </c>
      <c r="I52" s="31" t="s">
        <v>2839</v>
      </c>
      <c r="J52" s="31" t="s">
        <v>192</v>
      </c>
      <c r="K52" s="31" t="s">
        <v>405</v>
      </c>
      <c r="L52" s="56">
        <v>2</v>
      </c>
      <c r="M52" s="56" t="s">
        <v>406</v>
      </c>
      <c r="N52" s="56" t="s">
        <v>407</v>
      </c>
      <c r="O52" s="56" t="s">
        <v>400</v>
      </c>
      <c r="P52" s="159" t="s">
        <v>408</v>
      </c>
      <c r="Q52" s="159" t="s">
        <v>402</v>
      </c>
      <c r="R52" s="48">
        <v>91.399999999999991</v>
      </c>
      <c r="S52" s="54">
        <v>0</v>
      </c>
      <c r="T52" s="56"/>
      <c r="U52" s="56"/>
      <c r="V52" s="54">
        <v>92</v>
      </c>
      <c r="W52" s="56" t="s">
        <v>180</v>
      </c>
      <c r="X52" s="56"/>
      <c r="Y52" s="61"/>
      <c r="Z52" s="49"/>
      <c r="AA52" s="65" t="e">
        <v>#REF!</v>
      </c>
      <c r="AB52" s="83" t="e">
        <v>#REF!</v>
      </c>
      <c r="AC52" s="83" t="s">
        <v>240</v>
      </c>
      <c r="AD52" s="81" t="e">
        <v>#REF!</v>
      </c>
      <c r="AE52" s="81" t="e">
        <v>#REF!</v>
      </c>
      <c r="AF52" s="60" t="e">
        <v>#REF!</v>
      </c>
      <c r="AG52" s="53">
        <v>27</v>
      </c>
      <c r="AH52" s="56"/>
      <c r="AI52" s="2">
        <v>1500000</v>
      </c>
      <c r="AJ52" s="50"/>
      <c r="AK52" s="49"/>
      <c r="AL52" s="51"/>
      <c r="AM52" s="51"/>
      <c r="AN52" s="52">
        <v>0</v>
      </c>
      <c r="AO52" s="56"/>
    </row>
    <row r="53" spans="1:41" hidden="1">
      <c r="A53" s="56">
        <v>48</v>
      </c>
      <c r="B53" s="57" t="s">
        <v>315</v>
      </c>
      <c r="C53" s="56" t="s">
        <v>240</v>
      </c>
      <c r="D53" s="56" t="s">
        <v>409</v>
      </c>
      <c r="E53" s="56" t="s">
        <v>410</v>
      </c>
      <c r="F53" s="58" t="s">
        <v>411</v>
      </c>
      <c r="G53" s="56" t="s">
        <v>136</v>
      </c>
      <c r="H53" s="107" t="s">
        <v>412</v>
      </c>
      <c r="I53" s="31" t="s">
        <v>2840</v>
      </c>
      <c r="J53" s="31" t="s">
        <v>413</v>
      </c>
      <c r="K53" s="31"/>
      <c r="L53" s="56">
        <v>5</v>
      </c>
      <c r="M53" s="56"/>
      <c r="N53" s="56" t="s">
        <v>414</v>
      </c>
      <c r="O53" s="56" t="s">
        <v>141</v>
      </c>
      <c r="P53" s="159" t="s">
        <v>415</v>
      </c>
      <c r="Q53" s="159" t="s">
        <v>410</v>
      </c>
      <c r="R53" s="48">
        <v>100</v>
      </c>
      <c r="S53" s="54">
        <v>0</v>
      </c>
      <c r="T53" s="56"/>
      <c r="U53" s="56"/>
      <c r="V53" s="54">
        <v>100</v>
      </c>
      <c r="W53" s="56" t="s">
        <v>41</v>
      </c>
      <c r="X53" s="56" t="s">
        <v>33</v>
      </c>
      <c r="Y53" s="61"/>
      <c r="Z53" s="49"/>
      <c r="AA53" s="65" t="e">
        <v>#REF!</v>
      </c>
      <c r="AB53" s="83" t="e">
        <v>#REF!</v>
      </c>
      <c r="AC53" s="83" t="s">
        <v>240</v>
      </c>
      <c r="AD53" s="81" t="e">
        <v>#REF!</v>
      </c>
      <c r="AE53" s="81" t="e">
        <v>#REF!</v>
      </c>
      <c r="AF53" s="60" t="e">
        <v>#REF!</v>
      </c>
      <c r="AG53" s="53"/>
      <c r="AH53" s="56"/>
      <c r="AI53" s="2">
        <v>200000</v>
      </c>
      <c r="AJ53" s="50"/>
      <c r="AK53" s="49"/>
      <c r="AL53" s="51"/>
      <c r="AM53" s="51"/>
      <c r="AN53" s="52">
        <v>0</v>
      </c>
      <c r="AO53" s="56"/>
    </row>
    <row r="54" spans="1:41" hidden="1">
      <c r="A54" s="56">
        <v>49</v>
      </c>
      <c r="B54" s="57" t="s">
        <v>315</v>
      </c>
      <c r="C54" s="56" t="s">
        <v>240</v>
      </c>
      <c r="D54" s="56" t="s">
        <v>409</v>
      </c>
      <c r="E54" s="56" t="s">
        <v>416</v>
      </c>
      <c r="F54" s="58" t="s">
        <v>417</v>
      </c>
      <c r="G54" s="56" t="s">
        <v>136</v>
      </c>
      <c r="H54" s="107" t="s">
        <v>418</v>
      </c>
      <c r="I54" s="31" t="s">
        <v>2840</v>
      </c>
      <c r="J54" s="31" t="s">
        <v>419</v>
      </c>
      <c r="K54" s="31"/>
      <c r="L54" s="56">
        <v>4</v>
      </c>
      <c r="M54" s="56"/>
      <c r="N54" s="56" t="s">
        <v>420</v>
      </c>
      <c r="O54" s="56" t="s">
        <v>421</v>
      </c>
      <c r="P54" s="159" t="s">
        <v>422</v>
      </c>
      <c r="Q54" s="159" t="s">
        <v>416</v>
      </c>
      <c r="R54" s="48">
        <v>100</v>
      </c>
      <c r="S54" s="54">
        <v>0</v>
      </c>
      <c r="T54" s="56"/>
      <c r="U54" s="56"/>
      <c r="V54" s="54">
        <v>100</v>
      </c>
      <c r="W54" s="56" t="s">
        <v>41</v>
      </c>
      <c r="X54" s="56" t="s">
        <v>33</v>
      </c>
      <c r="Y54" s="61"/>
      <c r="Z54" s="49"/>
      <c r="AA54" s="65" t="e">
        <v>#REF!</v>
      </c>
      <c r="AB54" s="83" t="e">
        <v>#REF!</v>
      </c>
      <c r="AC54" s="83" t="s">
        <v>240</v>
      </c>
      <c r="AD54" s="81" t="e">
        <v>#REF!</v>
      </c>
      <c r="AE54" s="81" t="e">
        <v>#REF!</v>
      </c>
      <c r="AF54" s="60" t="e">
        <v>#REF!</v>
      </c>
      <c r="AG54" s="53"/>
      <c r="AH54" s="56"/>
      <c r="AI54" s="2">
        <v>200000</v>
      </c>
      <c r="AJ54" s="50"/>
      <c r="AK54" s="49"/>
      <c r="AL54" s="51"/>
      <c r="AM54" s="51"/>
      <c r="AN54" s="52">
        <v>0</v>
      </c>
      <c r="AO54" s="56"/>
    </row>
    <row r="55" spans="1:41" hidden="1">
      <c r="A55" s="56">
        <v>50</v>
      </c>
      <c r="B55" s="57" t="s">
        <v>315</v>
      </c>
      <c r="C55" s="56" t="s">
        <v>240</v>
      </c>
      <c r="D55" s="56" t="s">
        <v>409</v>
      </c>
      <c r="E55" s="56" t="s">
        <v>423</v>
      </c>
      <c r="F55" s="58" t="s">
        <v>424</v>
      </c>
      <c r="G55" s="56" t="s">
        <v>136</v>
      </c>
      <c r="H55" s="107" t="s">
        <v>425</v>
      </c>
      <c r="I55" s="31" t="s">
        <v>2840</v>
      </c>
      <c r="J55" s="31" t="s">
        <v>426</v>
      </c>
      <c r="K55" s="31"/>
      <c r="L55" s="56">
        <v>6</v>
      </c>
      <c r="M55" s="56"/>
      <c r="N55" s="56" t="s">
        <v>427</v>
      </c>
      <c r="O55" s="56" t="s">
        <v>141</v>
      </c>
      <c r="P55" s="159" t="s">
        <v>428</v>
      </c>
      <c r="Q55" s="159" t="s">
        <v>423</v>
      </c>
      <c r="R55" s="48">
        <v>96</v>
      </c>
      <c r="S55" s="54">
        <v>0</v>
      </c>
      <c r="T55" s="56"/>
      <c r="U55" s="56"/>
      <c r="V55" s="54">
        <v>96</v>
      </c>
      <c r="W55" s="56" t="s">
        <v>41</v>
      </c>
      <c r="X55" s="56" t="s">
        <v>76</v>
      </c>
      <c r="Y55" s="61"/>
      <c r="Z55" s="49"/>
      <c r="AA55" s="65" t="e">
        <v>#REF!</v>
      </c>
      <c r="AB55" s="83" t="e">
        <v>#REF!</v>
      </c>
      <c r="AC55" s="83" t="s">
        <v>240</v>
      </c>
      <c r="AD55" s="81" t="e">
        <v>#REF!</v>
      </c>
      <c r="AE55" s="81" t="e">
        <v>#REF!</v>
      </c>
      <c r="AF55" s="60" t="e">
        <v>#REF!</v>
      </c>
      <c r="AG55" s="53"/>
      <c r="AH55" s="56"/>
      <c r="AI55" s="2">
        <v>200000</v>
      </c>
      <c r="AJ55" s="50"/>
      <c r="AK55" s="49"/>
      <c r="AL55" s="51"/>
      <c r="AM55" s="51"/>
      <c r="AN55" s="52">
        <v>0</v>
      </c>
      <c r="AO55" s="56"/>
    </row>
    <row r="56" spans="1:41" hidden="1">
      <c r="A56" s="56">
        <v>51</v>
      </c>
      <c r="B56" s="57" t="s">
        <v>315</v>
      </c>
      <c r="C56" s="56" t="s">
        <v>240</v>
      </c>
      <c r="D56" s="56" t="s">
        <v>409</v>
      </c>
      <c r="E56" s="56" t="s">
        <v>429</v>
      </c>
      <c r="F56" s="58" t="s">
        <v>430</v>
      </c>
      <c r="G56" s="56" t="s">
        <v>136</v>
      </c>
      <c r="H56" s="107" t="s">
        <v>431</v>
      </c>
      <c r="I56" s="31" t="s">
        <v>2840</v>
      </c>
      <c r="J56" s="31" t="s">
        <v>432</v>
      </c>
      <c r="K56" s="31"/>
      <c r="L56" s="56">
        <v>6</v>
      </c>
      <c r="M56" s="56"/>
      <c r="N56" s="56" t="s">
        <v>433</v>
      </c>
      <c r="O56" s="56" t="s">
        <v>141</v>
      </c>
      <c r="P56" s="159" t="s">
        <v>434</v>
      </c>
      <c r="Q56" s="159" t="s">
        <v>429</v>
      </c>
      <c r="R56" s="48">
        <v>94</v>
      </c>
      <c r="S56" s="54">
        <v>0</v>
      </c>
      <c r="T56" s="56"/>
      <c r="U56" s="56"/>
      <c r="V56" s="54">
        <v>94</v>
      </c>
      <c r="W56" s="56" t="s">
        <v>41</v>
      </c>
      <c r="X56" s="56" t="s">
        <v>435</v>
      </c>
      <c r="Y56" s="61"/>
      <c r="Z56" s="49"/>
      <c r="AA56" s="65" t="e">
        <v>#REF!</v>
      </c>
      <c r="AB56" s="83" t="e">
        <v>#REF!</v>
      </c>
      <c r="AC56" s="83" t="s">
        <v>240</v>
      </c>
      <c r="AD56" s="81" t="e">
        <v>#REF!</v>
      </c>
      <c r="AE56" s="81" t="e">
        <v>#REF!</v>
      </c>
      <c r="AF56" s="60" t="e">
        <v>#REF!</v>
      </c>
      <c r="AG56" s="53"/>
      <c r="AH56" s="56"/>
      <c r="AI56" s="2">
        <v>200000</v>
      </c>
      <c r="AJ56" s="50"/>
      <c r="AK56" s="49"/>
      <c r="AL56" s="51"/>
      <c r="AM56" s="51"/>
      <c r="AN56" s="52">
        <v>0</v>
      </c>
      <c r="AO56" s="56"/>
    </row>
    <row r="57" spans="1:41" hidden="1">
      <c r="A57" s="56">
        <v>52</v>
      </c>
      <c r="B57" s="57" t="s">
        <v>315</v>
      </c>
      <c r="C57" s="56" t="s">
        <v>240</v>
      </c>
      <c r="D57" s="56" t="s">
        <v>409</v>
      </c>
      <c r="E57" s="56" t="s">
        <v>436</v>
      </c>
      <c r="F57" s="58" t="s">
        <v>437</v>
      </c>
      <c r="G57" s="56" t="s">
        <v>32</v>
      </c>
      <c r="H57" s="107" t="s">
        <v>438</v>
      </c>
      <c r="I57" s="31" t="s">
        <v>2840</v>
      </c>
      <c r="J57" s="31" t="s">
        <v>439</v>
      </c>
      <c r="K57" s="31"/>
      <c r="L57" s="56">
        <v>4</v>
      </c>
      <c r="M57" s="56"/>
      <c r="N57" s="56" t="s">
        <v>440</v>
      </c>
      <c r="O57" s="56" t="s">
        <v>141</v>
      </c>
      <c r="P57" s="159" t="s">
        <v>441</v>
      </c>
      <c r="Q57" s="159" t="s">
        <v>436</v>
      </c>
      <c r="R57" s="48">
        <v>88</v>
      </c>
      <c r="S57" s="54">
        <v>0</v>
      </c>
      <c r="T57" s="56"/>
      <c r="U57" s="56"/>
      <c r="V57" s="54">
        <v>88</v>
      </c>
      <c r="W57" s="56" t="s">
        <v>0</v>
      </c>
      <c r="X57" s="56"/>
      <c r="Y57" s="61">
        <v>3</v>
      </c>
      <c r="Z57" s="49">
        <v>68940</v>
      </c>
      <c r="AA57" s="65">
        <v>1</v>
      </c>
      <c r="AB57" s="83">
        <v>68940</v>
      </c>
      <c r="AC57" s="83">
        <v>89069</v>
      </c>
      <c r="AD57" s="81">
        <v>0</v>
      </c>
      <c r="AE57" s="81">
        <v>0.65</v>
      </c>
      <c r="AF57" s="60">
        <v>0</v>
      </c>
      <c r="AG57" s="53"/>
      <c r="AH57" s="56"/>
      <c r="AI57" s="2">
        <v>200000</v>
      </c>
      <c r="AJ57" s="50"/>
      <c r="AK57" s="49"/>
      <c r="AL57" s="51"/>
      <c r="AM57" s="51"/>
      <c r="AN57" s="52">
        <v>0</v>
      </c>
      <c r="AO57" s="56"/>
    </row>
    <row r="58" spans="1:41" hidden="1">
      <c r="A58" s="56">
        <v>53</v>
      </c>
      <c r="B58" s="57" t="s">
        <v>315</v>
      </c>
      <c r="C58" s="56" t="s">
        <v>240</v>
      </c>
      <c r="D58" s="56" t="s">
        <v>409</v>
      </c>
      <c r="E58" s="56" t="s">
        <v>442</v>
      </c>
      <c r="F58" s="58" t="s">
        <v>443</v>
      </c>
      <c r="G58" s="56" t="s">
        <v>136</v>
      </c>
      <c r="H58" s="107" t="s">
        <v>444</v>
      </c>
      <c r="I58" s="56" t="s">
        <v>2837</v>
      </c>
      <c r="J58" s="31" t="s">
        <v>334</v>
      </c>
      <c r="K58" s="31"/>
      <c r="L58" s="56">
        <v>1</v>
      </c>
      <c r="M58" s="56"/>
      <c r="N58" s="56" t="s">
        <v>445</v>
      </c>
      <c r="O58" s="56" t="s">
        <v>196</v>
      </c>
      <c r="P58" s="159" t="s">
        <v>446</v>
      </c>
      <c r="Q58" s="159" t="s">
        <v>442</v>
      </c>
      <c r="R58" s="48">
        <v>100</v>
      </c>
      <c r="S58" s="54">
        <v>0</v>
      </c>
      <c r="T58" s="56"/>
      <c r="U58" s="56"/>
      <c r="V58" s="54">
        <v>100</v>
      </c>
      <c r="W58" s="56" t="s">
        <v>41</v>
      </c>
      <c r="X58" s="56" t="s">
        <v>33</v>
      </c>
      <c r="Y58" s="61"/>
      <c r="Z58" s="49"/>
      <c r="AA58" s="65" t="e">
        <v>#REF!</v>
      </c>
      <c r="AB58" s="83" t="e">
        <v>#REF!</v>
      </c>
      <c r="AC58" s="83" t="s">
        <v>240</v>
      </c>
      <c r="AD58" s="81" t="e">
        <v>#REF!</v>
      </c>
      <c r="AE58" s="81" t="e">
        <v>#REF!</v>
      </c>
      <c r="AF58" s="60" t="e">
        <v>#REF!</v>
      </c>
      <c r="AG58" s="53"/>
      <c r="AH58" s="56"/>
      <c r="AI58" s="2">
        <v>300000</v>
      </c>
      <c r="AJ58" s="50"/>
      <c r="AK58" s="49"/>
      <c r="AL58" s="51"/>
      <c r="AM58" s="51"/>
      <c r="AN58" s="52">
        <v>0</v>
      </c>
      <c r="AO58" s="56"/>
    </row>
    <row r="59" spans="1:41" hidden="1">
      <c r="A59" s="56">
        <v>54</v>
      </c>
      <c r="B59" s="57" t="s">
        <v>315</v>
      </c>
      <c r="C59" s="56" t="s">
        <v>240</v>
      </c>
      <c r="D59" s="56" t="s">
        <v>409</v>
      </c>
      <c r="E59" s="56" t="s">
        <v>447</v>
      </c>
      <c r="F59" s="58" t="s">
        <v>448</v>
      </c>
      <c r="G59" s="56" t="s">
        <v>32</v>
      </c>
      <c r="H59" s="107" t="s">
        <v>449</v>
      </c>
      <c r="I59" s="56" t="s">
        <v>2837</v>
      </c>
      <c r="J59" s="31" t="s">
        <v>450</v>
      </c>
      <c r="K59" s="31"/>
      <c r="L59" s="56">
        <v>1</v>
      </c>
      <c r="M59" s="56" t="s">
        <v>451</v>
      </c>
      <c r="N59" s="56" t="s">
        <v>452</v>
      </c>
      <c r="O59" s="56" t="s">
        <v>141</v>
      </c>
      <c r="P59" s="159" t="s">
        <v>453</v>
      </c>
      <c r="Q59" s="159" t="s">
        <v>447</v>
      </c>
      <c r="R59" s="48">
        <v>100</v>
      </c>
      <c r="S59" s="54">
        <v>0</v>
      </c>
      <c r="T59" s="56"/>
      <c r="U59" s="56"/>
      <c r="V59" s="54">
        <v>100</v>
      </c>
      <c r="W59" s="56" t="s">
        <v>41</v>
      </c>
      <c r="X59" s="56" t="s">
        <v>33</v>
      </c>
      <c r="Y59" s="61"/>
      <c r="Z59" s="49"/>
      <c r="AA59" s="65" t="e">
        <v>#REF!</v>
      </c>
      <c r="AB59" s="83" t="e">
        <v>#REF!</v>
      </c>
      <c r="AC59" s="83" t="s">
        <v>240</v>
      </c>
      <c r="AD59" s="81" t="e">
        <v>#REF!</v>
      </c>
      <c r="AE59" s="81" t="e">
        <v>#REF!</v>
      </c>
      <c r="AF59" s="60" t="e">
        <v>#REF!</v>
      </c>
      <c r="AG59" s="53"/>
      <c r="AH59" s="56"/>
      <c r="AI59" s="2">
        <v>300000</v>
      </c>
      <c r="AJ59" s="50"/>
      <c r="AK59" s="49"/>
      <c r="AL59" s="51"/>
      <c r="AM59" s="51"/>
      <c r="AN59" s="52">
        <v>0</v>
      </c>
      <c r="AO59" s="56"/>
    </row>
    <row r="60" spans="1:41" hidden="1">
      <c r="A60" s="56">
        <v>55</v>
      </c>
      <c r="B60" s="57" t="s">
        <v>315</v>
      </c>
      <c r="C60" s="56" t="s">
        <v>240</v>
      </c>
      <c r="D60" s="56" t="s">
        <v>409</v>
      </c>
      <c r="E60" s="56" t="s">
        <v>454</v>
      </c>
      <c r="F60" s="58" t="s">
        <v>455</v>
      </c>
      <c r="G60" s="56" t="s">
        <v>32</v>
      </c>
      <c r="H60" s="107" t="s">
        <v>456</v>
      </c>
      <c r="I60" s="56" t="s">
        <v>2837</v>
      </c>
      <c r="J60" s="31" t="s">
        <v>457</v>
      </c>
      <c r="K60" s="31"/>
      <c r="L60" s="56">
        <v>3</v>
      </c>
      <c r="M60" s="56"/>
      <c r="N60" s="56" t="s">
        <v>458</v>
      </c>
      <c r="O60" s="56" t="s">
        <v>459</v>
      </c>
      <c r="P60" s="159" t="s">
        <v>460</v>
      </c>
      <c r="Q60" s="159" t="s">
        <v>454</v>
      </c>
      <c r="R60" s="48">
        <v>88</v>
      </c>
      <c r="S60" s="54">
        <v>0</v>
      </c>
      <c r="T60" s="56"/>
      <c r="U60" s="56"/>
      <c r="V60" s="54">
        <v>88</v>
      </c>
      <c r="W60" s="56" t="s">
        <v>0</v>
      </c>
      <c r="X60" s="56"/>
      <c r="Y60" s="61">
        <v>3</v>
      </c>
      <c r="Z60" s="49">
        <v>34300</v>
      </c>
      <c r="AA60" s="65">
        <v>1</v>
      </c>
      <c r="AB60" s="83">
        <v>34300</v>
      </c>
      <c r="AC60" s="83">
        <v>89069</v>
      </c>
      <c r="AD60" s="81">
        <v>0</v>
      </c>
      <c r="AE60" s="81">
        <v>0.65</v>
      </c>
      <c r="AF60" s="60">
        <v>0</v>
      </c>
      <c r="AG60" s="53"/>
      <c r="AH60" s="56"/>
      <c r="AI60" s="2">
        <v>300000</v>
      </c>
      <c r="AJ60" s="50"/>
      <c r="AK60" s="49"/>
      <c r="AL60" s="51"/>
      <c r="AM60" s="51"/>
      <c r="AN60" s="52">
        <v>0</v>
      </c>
      <c r="AO60" s="56"/>
    </row>
    <row r="61" spans="1:41" hidden="1">
      <c r="A61" s="56">
        <v>56</v>
      </c>
      <c r="B61" s="57" t="s">
        <v>315</v>
      </c>
      <c r="C61" s="56" t="s">
        <v>240</v>
      </c>
      <c r="D61" s="56" t="s">
        <v>409</v>
      </c>
      <c r="E61" s="56" t="s">
        <v>461</v>
      </c>
      <c r="F61" s="58" t="s">
        <v>462</v>
      </c>
      <c r="G61" s="56" t="s">
        <v>32</v>
      </c>
      <c r="H61" s="107" t="s">
        <v>463</v>
      </c>
      <c r="I61" s="56" t="s">
        <v>2837</v>
      </c>
      <c r="J61" s="31" t="s">
        <v>464</v>
      </c>
      <c r="K61" s="31"/>
      <c r="L61" s="56">
        <v>2</v>
      </c>
      <c r="M61" s="56" t="s">
        <v>465</v>
      </c>
      <c r="N61" s="56" t="s">
        <v>466</v>
      </c>
      <c r="O61" s="56" t="s">
        <v>141</v>
      </c>
      <c r="P61" s="159" t="s">
        <v>467</v>
      </c>
      <c r="Q61" s="159" t="s">
        <v>461</v>
      </c>
      <c r="R61" s="48">
        <v>88</v>
      </c>
      <c r="S61" s="54">
        <v>0</v>
      </c>
      <c r="T61" s="56"/>
      <c r="U61" s="56"/>
      <c r="V61" s="54">
        <v>88</v>
      </c>
      <c r="W61" s="56" t="s">
        <v>42</v>
      </c>
      <c r="X61" s="56"/>
      <c r="Y61" s="61">
        <v>4</v>
      </c>
      <c r="Z61" s="49">
        <v>47550</v>
      </c>
      <c r="AA61" s="65">
        <v>1</v>
      </c>
      <c r="AB61" s="83">
        <v>47550</v>
      </c>
      <c r="AC61" s="83">
        <v>99230</v>
      </c>
      <c r="AD61" s="81">
        <v>0</v>
      </c>
      <c r="AE61" s="81">
        <v>0.65</v>
      </c>
      <c r="AF61" s="60">
        <v>0</v>
      </c>
      <c r="AG61" s="53"/>
      <c r="AH61" s="56"/>
      <c r="AI61" s="2">
        <v>300000</v>
      </c>
      <c r="AJ61" s="50"/>
      <c r="AK61" s="49"/>
      <c r="AL61" s="51"/>
      <c r="AM61" s="51"/>
      <c r="AN61" s="52">
        <v>0</v>
      </c>
      <c r="AO61" s="56"/>
    </row>
    <row r="62" spans="1:41" hidden="1">
      <c r="A62" s="56">
        <v>57</v>
      </c>
      <c r="B62" s="57" t="s">
        <v>315</v>
      </c>
      <c r="C62" s="56" t="s">
        <v>240</v>
      </c>
      <c r="D62" s="56" t="s">
        <v>409</v>
      </c>
      <c r="E62" s="56" t="s">
        <v>468</v>
      </c>
      <c r="F62" s="58" t="s">
        <v>469</v>
      </c>
      <c r="G62" s="56" t="s">
        <v>32</v>
      </c>
      <c r="H62" s="107" t="s">
        <v>470</v>
      </c>
      <c r="I62" s="31" t="s">
        <v>2838</v>
      </c>
      <c r="J62" s="31" t="s">
        <v>471</v>
      </c>
      <c r="K62" s="31"/>
      <c r="L62" s="56">
        <v>3</v>
      </c>
      <c r="M62" s="56" t="s">
        <v>472</v>
      </c>
      <c r="N62" s="56" t="s">
        <v>473</v>
      </c>
      <c r="O62" s="56" t="s">
        <v>141</v>
      </c>
      <c r="P62" s="159" t="s">
        <v>474</v>
      </c>
      <c r="Q62" s="159" t="s">
        <v>468</v>
      </c>
      <c r="R62" s="48">
        <v>100</v>
      </c>
      <c r="S62" s="54">
        <v>0</v>
      </c>
      <c r="T62" s="56"/>
      <c r="U62" s="56"/>
      <c r="V62" s="54">
        <v>100</v>
      </c>
      <c r="W62" s="56" t="s">
        <v>41</v>
      </c>
      <c r="X62" s="56" t="s">
        <v>33</v>
      </c>
      <c r="Y62" s="61"/>
      <c r="Z62" s="49"/>
      <c r="AA62" s="65" t="e">
        <v>#REF!</v>
      </c>
      <c r="AB62" s="83" t="e">
        <v>#REF!</v>
      </c>
      <c r="AC62" s="83" t="s">
        <v>240</v>
      </c>
      <c r="AD62" s="81" t="e">
        <v>#REF!</v>
      </c>
      <c r="AE62" s="81" t="e">
        <v>#REF!</v>
      </c>
      <c r="AF62" s="60" t="e">
        <v>#REF!</v>
      </c>
      <c r="AG62" s="53"/>
      <c r="AH62" s="56"/>
      <c r="AI62" s="2">
        <v>500000</v>
      </c>
      <c r="AJ62" s="50"/>
      <c r="AK62" s="49"/>
      <c r="AL62" s="51"/>
      <c r="AM62" s="51"/>
      <c r="AN62" s="52">
        <v>0</v>
      </c>
      <c r="AO62" s="56"/>
    </row>
    <row r="63" spans="1:41" hidden="1">
      <c r="A63" s="56">
        <v>58</v>
      </c>
      <c r="B63" s="57" t="s">
        <v>315</v>
      </c>
      <c r="C63" s="56" t="s">
        <v>240</v>
      </c>
      <c r="D63" s="56" t="s">
        <v>409</v>
      </c>
      <c r="E63" s="56" t="s">
        <v>475</v>
      </c>
      <c r="F63" s="58" t="s">
        <v>476</v>
      </c>
      <c r="G63" s="56" t="s">
        <v>136</v>
      </c>
      <c r="H63" s="107" t="s">
        <v>477</v>
      </c>
      <c r="I63" s="31" t="s">
        <v>2838</v>
      </c>
      <c r="J63" s="31" t="s">
        <v>478</v>
      </c>
      <c r="K63" s="31"/>
      <c r="L63" s="56">
        <v>1</v>
      </c>
      <c r="M63" s="56"/>
      <c r="N63" s="56" t="s">
        <v>479</v>
      </c>
      <c r="O63" s="56" t="s">
        <v>141</v>
      </c>
      <c r="P63" s="159" t="s">
        <v>480</v>
      </c>
      <c r="Q63" s="159" t="s">
        <v>475</v>
      </c>
      <c r="R63" s="48">
        <v>100</v>
      </c>
      <c r="S63" s="54">
        <v>0</v>
      </c>
      <c r="T63" s="56"/>
      <c r="U63" s="56"/>
      <c r="V63" s="54">
        <v>100</v>
      </c>
      <c r="W63" s="56" t="s">
        <v>41</v>
      </c>
      <c r="X63" s="56" t="s">
        <v>33</v>
      </c>
      <c r="Y63" s="61"/>
      <c r="Z63" s="49"/>
      <c r="AA63" s="65" t="e">
        <v>#REF!</v>
      </c>
      <c r="AB63" s="83" t="e">
        <v>#REF!</v>
      </c>
      <c r="AC63" s="83" t="s">
        <v>240</v>
      </c>
      <c r="AD63" s="81" t="e">
        <v>#REF!</v>
      </c>
      <c r="AE63" s="81" t="e">
        <v>#REF!</v>
      </c>
      <c r="AF63" s="60" t="e">
        <v>#REF!</v>
      </c>
      <c r="AG63" s="53"/>
      <c r="AH63" s="56"/>
      <c r="AI63" s="2">
        <v>500000</v>
      </c>
      <c r="AJ63" s="50"/>
      <c r="AK63" s="49"/>
      <c r="AL63" s="51"/>
      <c r="AM63" s="51"/>
      <c r="AN63" s="52">
        <v>0</v>
      </c>
      <c r="AO63" s="56"/>
    </row>
    <row r="64" spans="1:41" hidden="1">
      <c r="A64" s="56">
        <v>59</v>
      </c>
      <c r="B64" s="57" t="s">
        <v>315</v>
      </c>
      <c r="C64" s="56" t="s">
        <v>240</v>
      </c>
      <c r="D64" s="56" t="s">
        <v>481</v>
      </c>
      <c r="E64" s="56" t="s">
        <v>482</v>
      </c>
      <c r="F64" s="58" t="s">
        <v>483</v>
      </c>
      <c r="G64" s="56" t="s">
        <v>136</v>
      </c>
      <c r="H64" s="107" t="s">
        <v>484</v>
      </c>
      <c r="I64" s="31" t="s">
        <v>2838</v>
      </c>
      <c r="J64" s="31" t="s">
        <v>485</v>
      </c>
      <c r="K64" s="31"/>
      <c r="L64" s="56">
        <v>1</v>
      </c>
      <c r="M64" s="56" t="s">
        <v>486</v>
      </c>
      <c r="N64" s="56" t="s">
        <v>487</v>
      </c>
      <c r="O64" s="56" t="s">
        <v>141</v>
      </c>
      <c r="P64" s="159" t="s">
        <v>488</v>
      </c>
      <c r="Q64" s="159" t="s">
        <v>482</v>
      </c>
      <c r="R64" s="48">
        <v>94.232884758364307</v>
      </c>
      <c r="S64" s="54">
        <v>99.3</v>
      </c>
      <c r="T64" s="56">
        <v>99.25</v>
      </c>
      <c r="U64" s="56">
        <v>100</v>
      </c>
      <c r="V64" s="54">
        <v>82.409615861214377</v>
      </c>
      <c r="W64" s="56" t="s">
        <v>249</v>
      </c>
      <c r="X64" s="56"/>
      <c r="Y64" s="61">
        <v>5</v>
      </c>
      <c r="Z64" s="49">
        <v>159505</v>
      </c>
      <c r="AA64" s="65">
        <v>3</v>
      </c>
      <c r="AB64" s="83">
        <v>141396</v>
      </c>
      <c r="AC64" s="83">
        <v>161571</v>
      </c>
      <c r="AD64" s="81">
        <v>0.7</v>
      </c>
      <c r="AE64" s="81">
        <v>0.8</v>
      </c>
      <c r="AF64" s="60">
        <v>0.78975960346964069</v>
      </c>
      <c r="AG64" s="53"/>
      <c r="AH64" s="56"/>
      <c r="AI64" s="2">
        <v>500000</v>
      </c>
      <c r="AJ64" s="50"/>
      <c r="AK64" s="49"/>
      <c r="AL64" s="51"/>
      <c r="AM64" s="51"/>
      <c r="AN64" s="52">
        <v>0</v>
      </c>
      <c r="AO64" s="56"/>
    </row>
    <row r="65" spans="1:41" hidden="1">
      <c r="A65" s="56">
        <v>60</v>
      </c>
      <c r="B65" s="57" t="s">
        <v>315</v>
      </c>
      <c r="C65" s="56" t="s">
        <v>240</v>
      </c>
      <c r="D65" s="56" t="s">
        <v>481</v>
      </c>
      <c r="E65" s="56" t="s">
        <v>489</v>
      </c>
      <c r="F65" s="58" t="s">
        <v>490</v>
      </c>
      <c r="G65" s="56" t="s">
        <v>136</v>
      </c>
      <c r="H65" s="107" t="s">
        <v>491</v>
      </c>
      <c r="I65" s="31" t="s">
        <v>2838</v>
      </c>
      <c r="J65" s="31" t="s">
        <v>492</v>
      </c>
      <c r="K65" s="31"/>
      <c r="L65" s="56">
        <v>3</v>
      </c>
      <c r="M65" s="56"/>
      <c r="N65" s="56" t="s">
        <v>493</v>
      </c>
      <c r="O65" s="56" t="s">
        <v>141</v>
      </c>
      <c r="P65" s="159" t="s">
        <v>494</v>
      </c>
      <c r="Q65" s="159" t="s">
        <v>489</v>
      </c>
      <c r="R65" s="48">
        <v>92.69</v>
      </c>
      <c r="S65" s="54">
        <v>94.7</v>
      </c>
      <c r="T65" s="56">
        <v>94.7</v>
      </c>
      <c r="U65" s="56">
        <v>100</v>
      </c>
      <c r="V65" s="54">
        <v>88</v>
      </c>
      <c r="W65" s="56" t="s">
        <v>0</v>
      </c>
      <c r="X65" s="56"/>
      <c r="Y65" s="61">
        <v>4</v>
      </c>
      <c r="Z65" s="49">
        <v>71927</v>
      </c>
      <c r="AA65" s="65">
        <v>1</v>
      </c>
      <c r="AB65" s="83">
        <v>71927</v>
      </c>
      <c r="AC65" s="83">
        <v>109494</v>
      </c>
      <c r="AD65" s="81">
        <v>0</v>
      </c>
      <c r="AE65" s="81">
        <v>0.65</v>
      </c>
      <c r="AF65" s="60">
        <v>0</v>
      </c>
      <c r="AG65" s="53"/>
      <c r="AH65" s="56"/>
      <c r="AI65" s="2">
        <v>500000</v>
      </c>
      <c r="AJ65" s="50"/>
      <c r="AK65" s="49"/>
      <c r="AL65" s="51"/>
      <c r="AM65" s="51"/>
      <c r="AN65" s="52">
        <v>0</v>
      </c>
      <c r="AO65" s="56"/>
    </row>
    <row r="66" spans="1:41" hidden="1">
      <c r="A66" s="56">
        <v>61</v>
      </c>
      <c r="B66" s="57" t="s">
        <v>315</v>
      </c>
      <c r="C66" s="56" t="s">
        <v>240</v>
      </c>
      <c r="D66" s="56" t="s">
        <v>481</v>
      </c>
      <c r="E66" s="56" t="s">
        <v>495</v>
      </c>
      <c r="F66" s="58" t="s">
        <v>496</v>
      </c>
      <c r="G66" s="56" t="s">
        <v>136</v>
      </c>
      <c r="H66" s="107" t="s">
        <v>497</v>
      </c>
      <c r="I66" s="31" t="s">
        <v>2839</v>
      </c>
      <c r="J66" s="31" t="s">
        <v>498</v>
      </c>
      <c r="K66" s="31" t="s">
        <v>499</v>
      </c>
      <c r="L66" s="56">
        <v>1</v>
      </c>
      <c r="M66" s="56" t="s">
        <v>500</v>
      </c>
      <c r="N66" s="56" t="s">
        <v>501</v>
      </c>
      <c r="O66" s="56" t="s">
        <v>141</v>
      </c>
      <c r="P66" s="159" t="s">
        <v>502</v>
      </c>
      <c r="Q66" s="159" t="s">
        <v>495</v>
      </c>
      <c r="R66" s="48">
        <v>94.019999999999982</v>
      </c>
      <c r="S66" s="54">
        <v>96.6</v>
      </c>
      <c r="T66" s="56">
        <v>96.6</v>
      </c>
      <c r="U66" s="56">
        <v>100</v>
      </c>
      <c r="V66" s="54">
        <v>88</v>
      </c>
      <c r="W66" s="56" t="s">
        <v>0</v>
      </c>
      <c r="X66" s="56"/>
      <c r="Y66" s="61">
        <v>4</v>
      </c>
      <c r="Z66" s="49">
        <v>51450</v>
      </c>
      <c r="AA66" s="65">
        <v>1</v>
      </c>
      <c r="AB66" s="83">
        <v>51450</v>
      </c>
      <c r="AC66" s="83">
        <v>109494</v>
      </c>
      <c r="AD66" s="81">
        <v>0</v>
      </c>
      <c r="AE66" s="81">
        <v>0.65</v>
      </c>
      <c r="AF66" s="60">
        <v>0</v>
      </c>
      <c r="AG66" s="53"/>
      <c r="AH66" s="56"/>
      <c r="AI66" s="2">
        <v>1500000</v>
      </c>
      <c r="AJ66" s="50" t="s">
        <v>503</v>
      </c>
      <c r="AK66" s="49">
        <v>2709000</v>
      </c>
      <c r="AL66" s="51">
        <v>337500</v>
      </c>
      <c r="AM66" s="51">
        <v>0</v>
      </c>
      <c r="AN66" s="52">
        <v>2371500</v>
      </c>
      <c r="AO66" s="56" t="s">
        <v>504</v>
      </c>
    </row>
    <row r="67" spans="1:41" hidden="1">
      <c r="A67" s="56">
        <v>62</v>
      </c>
      <c r="B67" s="57" t="s">
        <v>315</v>
      </c>
      <c r="C67" s="56" t="s">
        <v>240</v>
      </c>
      <c r="D67" s="56" t="s">
        <v>481</v>
      </c>
      <c r="E67" s="56" t="s">
        <v>505</v>
      </c>
      <c r="F67" s="58" t="s">
        <v>506</v>
      </c>
      <c r="G67" s="56" t="s">
        <v>136</v>
      </c>
      <c r="H67" s="107" t="s">
        <v>507</v>
      </c>
      <c r="I67" s="31" t="s">
        <v>2839</v>
      </c>
      <c r="J67" s="31" t="s">
        <v>508</v>
      </c>
      <c r="K67" s="31" t="s">
        <v>509</v>
      </c>
      <c r="L67" s="56">
        <v>3</v>
      </c>
      <c r="M67" s="56" t="s">
        <v>510</v>
      </c>
      <c r="N67" s="56" t="s">
        <v>511</v>
      </c>
      <c r="O67" s="56" t="s">
        <v>141</v>
      </c>
      <c r="P67" s="159" t="s">
        <v>512</v>
      </c>
      <c r="Q67" s="159" t="s">
        <v>505</v>
      </c>
      <c r="R67" s="48">
        <v>93.022861542201866</v>
      </c>
      <c r="S67" s="54">
        <v>98</v>
      </c>
      <c r="T67" s="56">
        <v>4.43</v>
      </c>
      <c r="U67" s="56">
        <v>4.5</v>
      </c>
      <c r="V67" s="54">
        <v>81.40953847400624</v>
      </c>
      <c r="W67" s="56" t="s">
        <v>42</v>
      </c>
      <c r="X67" s="56"/>
      <c r="Y67" s="61">
        <v>4</v>
      </c>
      <c r="Z67" s="49">
        <v>129290</v>
      </c>
      <c r="AA67" s="65">
        <v>4</v>
      </c>
      <c r="AB67" s="83">
        <v>125647</v>
      </c>
      <c r="AC67" s="83">
        <v>150326</v>
      </c>
      <c r="AD67" s="81">
        <v>0.8</v>
      </c>
      <c r="AE67" s="81">
        <v>0.9</v>
      </c>
      <c r="AF67" s="60">
        <v>0.81476153814984409</v>
      </c>
      <c r="AG67" s="53"/>
      <c r="AH67" s="56"/>
      <c r="AI67" s="2">
        <v>1219000</v>
      </c>
      <c r="AJ67" s="50" t="s">
        <v>513</v>
      </c>
      <c r="AK67" s="49">
        <v>1544000</v>
      </c>
      <c r="AL67" s="51">
        <v>325000</v>
      </c>
      <c r="AM67" s="51">
        <v>0</v>
      </c>
      <c r="AN67" s="52">
        <v>1219000</v>
      </c>
      <c r="AO67" s="56"/>
    </row>
    <row r="68" spans="1:41" hidden="1">
      <c r="A68" s="56">
        <v>63</v>
      </c>
      <c r="B68" s="57" t="s">
        <v>315</v>
      </c>
      <c r="C68" s="56" t="s">
        <v>240</v>
      </c>
      <c r="D68" s="56" t="s">
        <v>257</v>
      </c>
      <c r="E68" s="56" t="s">
        <v>505</v>
      </c>
      <c r="F68" s="58" t="s">
        <v>514</v>
      </c>
      <c r="G68" s="56" t="s">
        <v>32</v>
      </c>
      <c r="H68" s="107" t="s">
        <v>515</v>
      </c>
      <c r="I68" s="31" t="s">
        <v>2838</v>
      </c>
      <c r="J68" s="31" t="s">
        <v>158</v>
      </c>
      <c r="K68" s="31"/>
      <c r="L68" s="56">
        <v>2</v>
      </c>
      <c r="M68" s="56"/>
      <c r="N68" s="56" t="s">
        <v>516</v>
      </c>
      <c r="O68" s="56" t="s">
        <v>141</v>
      </c>
      <c r="P68" s="159" t="s">
        <v>517</v>
      </c>
      <c r="Q68" s="159" t="s">
        <v>505</v>
      </c>
      <c r="R68" s="48">
        <v>100</v>
      </c>
      <c r="S68" s="54">
        <v>0</v>
      </c>
      <c r="T68" s="56"/>
      <c r="U68" s="56"/>
      <c r="V68" s="54">
        <v>100</v>
      </c>
      <c r="W68" s="56" t="s">
        <v>41</v>
      </c>
      <c r="X68" s="56" t="s">
        <v>33</v>
      </c>
      <c r="Y68" s="61"/>
      <c r="Z68" s="49"/>
      <c r="AA68" s="65" t="e">
        <v>#REF!</v>
      </c>
      <c r="AB68" s="83" t="e">
        <v>#REF!</v>
      </c>
      <c r="AC68" s="83" t="s">
        <v>240</v>
      </c>
      <c r="AD68" s="81" t="e">
        <v>#REF!</v>
      </c>
      <c r="AE68" s="81" t="e">
        <v>#REF!</v>
      </c>
      <c r="AF68" s="60" t="e">
        <v>#REF!</v>
      </c>
      <c r="AG68" s="53"/>
      <c r="AH68" s="56"/>
      <c r="AI68" s="2">
        <v>500000</v>
      </c>
      <c r="AJ68" s="50"/>
      <c r="AK68" s="49"/>
      <c r="AL68" s="51"/>
      <c r="AM68" s="51"/>
      <c r="AN68" s="52">
        <v>0</v>
      </c>
      <c r="AO68" s="56"/>
    </row>
    <row r="69" spans="1:41" hidden="1">
      <c r="A69" s="56">
        <v>64</v>
      </c>
      <c r="B69" s="57" t="s">
        <v>315</v>
      </c>
      <c r="C69" s="56" t="s">
        <v>240</v>
      </c>
      <c r="D69" s="56" t="s">
        <v>257</v>
      </c>
      <c r="E69" s="56" t="s">
        <v>518</v>
      </c>
      <c r="F69" s="58" t="s">
        <v>519</v>
      </c>
      <c r="G69" s="56" t="s">
        <v>136</v>
      </c>
      <c r="H69" s="107" t="s">
        <v>520</v>
      </c>
      <c r="I69" s="31" t="s">
        <v>2838</v>
      </c>
      <c r="J69" s="31" t="s">
        <v>521</v>
      </c>
      <c r="K69" s="31"/>
      <c r="L69" s="56">
        <v>1</v>
      </c>
      <c r="M69" s="56" t="s">
        <v>522</v>
      </c>
      <c r="N69" s="56" t="s">
        <v>523</v>
      </c>
      <c r="O69" s="56" t="s">
        <v>141</v>
      </c>
      <c r="P69" s="159" t="s">
        <v>524</v>
      </c>
      <c r="Q69" s="159" t="s">
        <v>518</v>
      </c>
      <c r="R69" s="48">
        <v>88</v>
      </c>
      <c r="S69" s="54">
        <v>0</v>
      </c>
      <c r="T69" s="56"/>
      <c r="U69" s="56"/>
      <c r="V69" s="54">
        <v>88</v>
      </c>
      <c r="W69" s="56" t="s">
        <v>249</v>
      </c>
      <c r="X69" s="56"/>
      <c r="Y69" s="61">
        <v>3</v>
      </c>
      <c r="Z69" s="49">
        <v>62483</v>
      </c>
      <c r="AA69" s="65">
        <v>1</v>
      </c>
      <c r="AB69" s="83">
        <v>62483</v>
      </c>
      <c r="AC69" s="83">
        <v>89626</v>
      </c>
      <c r="AD69" s="81">
        <v>0</v>
      </c>
      <c r="AE69" s="81">
        <v>0.65</v>
      </c>
      <c r="AF69" s="60">
        <v>0</v>
      </c>
      <c r="AG69" s="53"/>
      <c r="AH69" s="56"/>
      <c r="AI69" s="2">
        <v>500000</v>
      </c>
      <c r="AJ69" s="50"/>
      <c r="AK69" s="49"/>
      <c r="AL69" s="51"/>
      <c r="AM69" s="51"/>
      <c r="AN69" s="52">
        <v>0</v>
      </c>
      <c r="AO69" s="56"/>
    </row>
    <row r="70" spans="1:41" hidden="1">
      <c r="A70" s="56">
        <v>65</v>
      </c>
      <c r="B70" s="57" t="s">
        <v>315</v>
      </c>
      <c r="C70" s="56" t="s">
        <v>240</v>
      </c>
      <c r="D70" s="56" t="s">
        <v>257</v>
      </c>
      <c r="E70" s="56" t="s">
        <v>525</v>
      </c>
      <c r="F70" s="58" t="s">
        <v>526</v>
      </c>
      <c r="G70" s="56" t="s">
        <v>136</v>
      </c>
      <c r="H70" s="107" t="s">
        <v>527</v>
      </c>
      <c r="I70" s="31" t="s">
        <v>2838</v>
      </c>
      <c r="J70" s="31" t="s">
        <v>521</v>
      </c>
      <c r="K70" s="31"/>
      <c r="L70" s="56">
        <v>1</v>
      </c>
      <c r="M70" s="56" t="s">
        <v>528</v>
      </c>
      <c r="N70" s="56" t="s">
        <v>529</v>
      </c>
      <c r="O70" s="56" t="s">
        <v>400</v>
      </c>
      <c r="P70" s="159" t="s">
        <v>530</v>
      </c>
      <c r="Q70" s="159" t="s">
        <v>525</v>
      </c>
      <c r="R70" s="48">
        <v>87.358207257422364</v>
      </c>
      <c r="S70" s="54">
        <v>0</v>
      </c>
      <c r="T70" s="56"/>
      <c r="U70" s="56"/>
      <c r="V70" s="54">
        <v>87.358207257422364</v>
      </c>
      <c r="W70" s="56" t="s">
        <v>0</v>
      </c>
      <c r="X70" s="56"/>
      <c r="Y70" s="61">
        <v>4</v>
      </c>
      <c r="Z70" s="49">
        <v>112315</v>
      </c>
      <c r="AA70" s="65">
        <v>2</v>
      </c>
      <c r="AB70" s="83">
        <v>109494</v>
      </c>
      <c r="AC70" s="83">
        <v>118285</v>
      </c>
      <c r="AD70" s="81">
        <v>0.65</v>
      </c>
      <c r="AE70" s="81">
        <v>0.7</v>
      </c>
      <c r="AF70" s="60">
        <v>0.66604481856444087</v>
      </c>
      <c r="AG70" s="53"/>
      <c r="AH70" s="56"/>
      <c r="AI70" s="2">
        <v>500000</v>
      </c>
      <c r="AJ70" s="50"/>
      <c r="AK70" s="49"/>
      <c r="AL70" s="51"/>
      <c r="AM70" s="51"/>
      <c r="AN70" s="52">
        <v>0</v>
      </c>
      <c r="AO70" s="56"/>
    </row>
    <row r="71" spans="1:41" hidden="1">
      <c r="A71" s="56">
        <v>66</v>
      </c>
      <c r="B71" s="57" t="s">
        <v>315</v>
      </c>
      <c r="C71" s="56" t="s">
        <v>240</v>
      </c>
      <c r="D71" s="56" t="s">
        <v>257</v>
      </c>
      <c r="E71" s="56" t="s">
        <v>531</v>
      </c>
      <c r="F71" s="58" t="s">
        <v>532</v>
      </c>
      <c r="G71" s="56" t="s">
        <v>136</v>
      </c>
      <c r="H71" s="107" t="s">
        <v>533</v>
      </c>
      <c r="I71" s="31" t="s">
        <v>2838</v>
      </c>
      <c r="J71" s="31" t="s">
        <v>492</v>
      </c>
      <c r="K71" s="31"/>
      <c r="L71" s="56">
        <v>1</v>
      </c>
      <c r="M71" s="56" t="s">
        <v>534</v>
      </c>
      <c r="N71" s="56" t="s">
        <v>535</v>
      </c>
      <c r="O71" s="56" t="s">
        <v>141</v>
      </c>
      <c r="P71" s="159" t="s">
        <v>536</v>
      </c>
      <c r="Q71" s="159" t="s">
        <v>531</v>
      </c>
      <c r="R71" s="48">
        <v>79.263584424004208</v>
      </c>
      <c r="S71" s="54">
        <v>0</v>
      </c>
      <c r="T71" s="56"/>
      <c r="U71" s="56"/>
      <c r="V71" s="54">
        <v>79.263584424004208</v>
      </c>
      <c r="W71" s="56" t="s">
        <v>42</v>
      </c>
      <c r="X71" s="56"/>
      <c r="Y71" s="61">
        <v>4</v>
      </c>
      <c r="Z71" s="49">
        <v>142530</v>
      </c>
      <c r="AA71" s="65">
        <v>4</v>
      </c>
      <c r="AB71" s="83">
        <v>125647</v>
      </c>
      <c r="AC71" s="83">
        <v>150326</v>
      </c>
      <c r="AD71" s="81">
        <v>0.8</v>
      </c>
      <c r="AE71" s="81">
        <v>0.9</v>
      </c>
      <c r="AF71" s="60">
        <v>0.86841038939989468</v>
      </c>
      <c r="AG71" s="53"/>
      <c r="AH71" s="56"/>
      <c r="AI71" s="2">
        <v>500000</v>
      </c>
      <c r="AJ71" s="50"/>
      <c r="AK71" s="49"/>
      <c r="AL71" s="51"/>
      <c r="AM71" s="51"/>
      <c r="AN71" s="52">
        <v>0</v>
      </c>
      <c r="AO71" s="56"/>
    </row>
    <row r="72" spans="1:41" hidden="1">
      <c r="A72" s="56">
        <v>67</v>
      </c>
      <c r="B72" s="57" t="s">
        <v>315</v>
      </c>
      <c r="C72" s="56" t="s">
        <v>240</v>
      </c>
      <c r="D72" s="56" t="s">
        <v>257</v>
      </c>
      <c r="E72" s="56" t="s">
        <v>537</v>
      </c>
      <c r="F72" s="58" t="s">
        <v>538</v>
      </c>
      <c r="G72" s="56" t="s">
        <v>32</v>
      </c>
      <c r="H72" s="107" t="s">
        <v>539</v>
      </c>
      <c r="I72" s="31" t="s">
        <v>2839</v>
      </c>
      <c r="J72" s="31" t="s">
        <v>540</v>
      </c>
      <c r="K72" s="31"/>
      <c r="L72" s="56">
        <v>2</v>
      </c>
      <c r="M72" s="56" t="s">
        <v>541</v>
      </c>
      <c r="N72" s="56" t="s">
        <v>542</v>
      </c>
      <c r="O72" s="56" t="s">
        <v>141</v>
      </c>
      <c r="P72" s="159" t="s">
        <v>543</v>
      </c>
      <c r="Q72" s="159" t="s">
        <v>537</v>
      </c>
      <c r="R72" s="48">
        <v>88</v>
      </c>
      <c r="S72" s="54">
        <v>0</v>
      </c>
      <c r="T72" s="56"/>
      <c r="U72" s="56"/>
      <c r="V72" s="54">
        <v>88</v>
      </c>
      <c r="W72" s="56" t="s">
        <v>0</v>
      </c>
      <c r="X72" s="56"/>
      <c r="Y72" s="61">
        <v>4</v>
      </c>
      <c r="Z72" s="49">
        <v>78200</v>
      </c>
      <c r="AA72" s="65">
        <v>1</v>
      </c>
      <c r="AB72" s="83">
        <v>78200</v>
      </c>
      <c r="AC72" s="83">
        <v>109494</v>
      </c>
      <c r="AD72" s="81">
        <v>0</v>
      </c>
      <c r="AE72" s="81">
        <v>0.65</v>
      </c>
      <c r="AF72" s="60">
        <v>0</v>
      </c>
      <c r="AG72" s="53"/>
      <c r="AH72" s="56"/>
      <c r="AI72" s="2">
        <v>1500000</v>
      </c>
      <c r="AJ72" s="50" t="s">
        <v>544</v>
      </c>
      <c r="AK72" s="49">
        <v>1724000</v>
      </c>
      <c r="AL72" s="51">
        <v>0</v>
      </c>
      <c r="AM72" s="51">
        <v>0</v>
      </c>
      <c r="AN72" s="52">
        <v>1724000</v>
      </c>
      <c r="AO72" s="56"/>
    </row>
    <row r="73" spans="1:41" hidden="1">
      <c r="A73" s="56">
        <v>68</v>
      </c>
      <c r="B73" s="57" t="s">
        <v>315</v>
      </c>
      <c r="C73" s="56" t="s">
        <v>240</v>
      </c>
      <c r="D73" s="56" t="s">
        <v>257</v>
      </c>
      <c r="E73" s="56" t="s">
        <v>545</v>
      </c>
      <c r="F73" s="58" t="s">
        <v>546</v>
      </c>
      <c r="G73" s="56" t="s">
        <v>32</v>
      </c>
      <c r="H73" s="107" t="s">
        <v>547</v>
      </c>
      <c r="I73" s="31" t="s">
        <v>2839</v>
      </c>
      <c r="J73" s="31" t="s">
        <v>548</v>
      </c>
      <c r="K73" s="31" t="s">
        <v>549</v>
      </c>
      <c r="L73" s="56">
        <v>3</v>
      </c>
      <c r="M73" s="56" t="s">
        <v>550</v>
      </c>
      <c r="N73" s="56" t="s">
        <v>551</v>
      </c>
      <c r="O73" s="56" t="s">
        <v>141</v>
      </c>
      <c r="P73" s="159" t="s">
        <v>552</v>
      </c>
      <c r="Q73" s="159" t="s">
        <v>545</v>
      </c>
      <c r="R73" s="48">
        <v>88</v>
      </c>
      <c r="S73" s="54">
        <v>0</v>
      </c>
      <c r="T73" s="56"/>
      <c r="U73" s="56"/>
      <c r="V73" s="54">
        <v>88</v>
      </c>
      <c r="W73" s="56" t="s">
        <v>0</v>
      </c>
      <c r="X73" s="56"/>
      <c r="Y73" s="61">
        <v>4</v>
      </c>
      <c r="Z73" s="49">
        <v>119530</v>
      </c>
      <c r="AA73" s="65">
        <v>1</v>
      </c>
      <c r="AB73" s="83">
        <v>106017</v>
      </c>
      <c r="AC73" s="83">
        <v>109494</v>
      </c>
      <c r="AD73" s="81">
        <v>0</v>
      </c>
      <c r="AE73" s="81">
        <v>0.65</v>
      </c>
      <c r="AF73" s="60">
        <v>0</v>
      </c>
      <c r="AG73" s="53"/>
      <c r="AH73" s="56"/>
      <c r="AI73" s="2">
        <v>1500000</v>
      </c>
      <c r="AJ73" s="50" t="s">
        <v>553</v>
      </c>
      <c r="AK73" s="49">
        <v>3316000</v>
      </c>
      <c r="AL73" s="51">
        <v>837500</v>
      </c>
      <c r="AM73" s="51">
        <v>0</v>
      </c>
      <c r="AN73" s="52">
        <v>2478500</v>
      </c>
      <c r="AO73" s="56"/>
    </row>
    <row r="74" spans="1:41" hidden="1">
      <c r="A74" s="56">
        <v>69</v>
      </c>
      <c r="B74" s="57" t="s">
        <v>554</v>
      </c>
      <c r="C74" s="56" t="s">
        <v>30</v>
      </c>
      <c r="D74" s="56" t="s">
        <v>31</v>
      </c>
      <c r="E74" s="56" t="s">
        <v>555</v>
      </c>
      <c r="F74" s="58" t="s">
        <v>556</v>
      </c>
      <c r="G74" s="56" t="s">
        <v>136</v>
      </c>
      <c r="H74" s="59" t="s">
        <v>557</v>
      </c>
      <c r="I74" s="56" t="s">
        <v>2837</v>
      </c>
      <c r="J74" s="47" t="s">
        <v>558</v>
      </c>
      <c r="K74" s="47"/>
      <c r="L74" s="56">
        <v>1</v>
      </c>
      <c r="M74" s="56" t="s">
        <v>559</v>
      </c>
      <c r="N74" s="56" t="s">
        <v>559</v>
      </c>
      <c r="O74" s="56" t="s">
        <v>141</v>
      </c>
      <c r="P74" s="159" t="s">
        <v>560</v>
      </c>
      <c r="Q74" s="159" t="s">
        <v>555</v>
      </c>
      <c r="R74" s="48">
        <v>100</v>
      </c>
      <c r="S74" s="54">
        <v>0</v>
      </c>
      <c r="T74" s="56"/>
      <c r="U74" s="56"/>
      <c r="V74" s="55">
        <v>100</v>
      </c>
      <c r="W74" s="56" t="s">
        <v>41</v>
      </c>
      <c r="X74" s="56" t="s">
        <v>33</v>
      </c>
      <c r="Y74" s="61"/>
      <c r="Z74" s="49"/>
      <c r="AA74" s="65" t="e">
        <v>#REF!</v>
      </c>
      <c r="AB74" s="83" t="e">
        <v>#REF!</v>
      </c>
      <c r="AC74" s="83" t="e">
        <v>#REF!</v>
      </c>
      <c r="AD74" s="81" t="e">
        <v>#REF!</v>
      </c>
      <c r="AE74" s="81" t="e">
        <v>#REF!</v>
      </c>
      <c r="AF74" s="60" t="e">
        <v>#REF!</v>
      </c>
      <c r="AG74" s="199">
        <v>30</v>
      </c>
      <c r="AH74" s="56"/>
      <c r="AI74" s="2">
        <v>300000</v>
      </c>
      <c r="AJ74" s="50"/>
      <c r="AK74" s="49"/>
      <c r="AL74" s="51"/>
      <c r="AM74" s="51"/>
      <c r="AN74" s="52">
        <v>0</v>
      </c>
      <c r="AO74" s="56"/>
    </row>
    <row r="75" spans="1:41" hidden="1">
      <c r="A75" s="56">
        <v>70</v>
      </c>
      <c r="B75" s="57" t="s">
        <v>554</v>
      </c>
      <c r="C75" s="56" t="s">
        <v>30</v>
      </c>
      <c r="D75" s="56" t="s">
        <v>31</v>
      </c>
      <c r="E75" s="56" t="s">
        <v>561</v>
      </c>
      <c r="F75" s="58" t="s">
        <v>562</v>
      </c>
      <c r="G75" s="56" t="s">
        <v>136</v>
      </c>
      <c r="H75" s="59" t="s">
        <v>563</v>
      </c>
      <c r="I75" s="56" t="s">
        <v>2838</v>
      </c>
      <c r="J75" s="47" t="s">
        <v>564</v>
      </c>
      <c r="K75" s="47"/>
      <c r="L75" s="56">
        <v>3</v>
      </c>
      <c r="M75" s="56" t="s">
        <v>565</v>
      </c>
      <c r="N75" s="56" t="s">
        <v>566</v>
      </c>
      <c r="O75" s="47" t="s">
        <v>567</v>
      </c>
      <c r="P75" s="158" t="s">
        <v>568</v>
      </c>
      <c r="Q75" s="158" t="s">
        <v>561</v>
      </c>
      <c r="R75" s="48">
        <v>98.8</v>
      </c>
      <c r="S75" s="54">
        <v>0</v>
      </c>
      <c r="T75" s="56"/>
      <c r="U75" s="56"/>
      <c r="V75" s="55">
        <v>100</v>
      </c>
      <c r="W75" s="56" t="s">
        <v>41</v>
      </c>
      <c r="X75" s="56" t="s">
        <v>33</v>
      </c>
      <c r="Y75" s="61"/>
      <c r="Z75" s="49"/>
      <c r="AA75" s="65" t="e">
        <v>#REF!</v>
      </c>
      <c r="AB75" s="83" t="e">
        <v>#REF!</v>
      </c>
      <c r="AC75" s="83" t="e">
        <v>#REF!</v>
      </c>
      <c r="AD75" s="81" t="e">
        <v>#REF!</v>
      </c>
      <c r="AE75" s="81" t="e">
        <v>#REF!</v>
      </c>
      <c r="AF75" s="60" t="e">
        <v>#REF!</v>
      </c>
      <c r="AG75" s="199">
        <v>28.8</v>
      </c>
      <c r="AH75" s="56"/>
      <c r="AI75" s="2">
        <v>500000</v>
      </c>
      <c r="AJ75" s="50"/>
      <c r="AK75" s="49"/>
      <c r="AL75" s="51"/>
      <c r="AM75" s="51"/>
      <c r="AN75" s="52">
        <v>0</v>
      </c>
      <c r="AO75" s="56"/>
    </row>
    <row r="76" spans="1:41" hidden="1">
      <c r="A76" s="56">
        <v>71</v>
      </c>
      <c r="B76" s="57" t="s">
        <v>554</v>
      </c>
      <c r="C76" s="56" t="s">
        <v>30</v>
      </c>
      <c r="D76" s="56" t="s">
        <v>31</v>
      </c>
      <c r="E76" s="56" t="s">
        <v>569</v>
      </c>
      <c r="F76" s="58" t="s">
        <v>2826</v>
      </c>
      <c r="G76" s="56" t="s">
        <v>136</v>
      </c>
      <c r="H76" s="59" t="s">
        <v>570</v>
      </c>
      <c r="I76" s="56" t="s">
        <v>2838</v>
      </c>
      <c r="J76" s="47" t="s">
        <v>571</v>
      </c>
      <c r="K76" s="47"/>
      <c r="L76" s="56">
        <v>2</v>
      </c>
      <c r="M76" s="56" t="s">
        <v>572</v>
      </c>
      <c r="N76" s="56" t="s">
        <v>573</v>
      </c>
      <c r="O76" s="47" t="s">
        <v>141</v>
      </c>
      <c r="P76" s="158" t="s">
        <v>574</v>
      </c>
      <c r="Q76" s="158" t="s">
        <v>569</v>
      </c>
      <c r="R76" s="48">
        <v>97.4</v>
      </c>
      <c r="S76" s="54">
        <v>0</v>
      </c>
      <c r="T76" s="56"/>
      <c r="U76" s="56"/>
      <c r="V76" s="55">
        <v>100</v>
      </c>
      <c r="W76" s="56" t="s">
        <v>41</v>
      </c>
      <c r="X76" s="56" t="s">
        <v>33</v>
      </c>
      <c r="Y76" s="61"/>
      <c r="Z76" s="49"/>
      <c r="AA76" s="65" t="e">
        <v>#REF!</v>
      </c>
      <c r="AB76" s="83" t="e">
        <v>#REF!</v>
      </c>
      <c r="AC76" s="83" t="e">
        <v>#REF!</v>
      </c>
      <c r="AD76" s="81" t="e">
        <v>#REF!</v>
      </c>
      <c r="AE76" s="81" t="e">
        <v>#REF!</v>
      </c>
      <c r="AF76" s="60" t="e">
        <v>#REF!</v>
      </c>
      <c r="AG76" s="199">
        <v>27.4</v>
      </c>
      <c r="AH76" s="56"/>
      <c r="AI76" s="2">
        <v>500000</v>
      </c>
      <c r="AJ76" s="50"/>
      <c r="AK76" s="49"/>
      <c r="AL76" s="51"/>
      <c r="AM76" s="51"/>
      <c r="AN76" s="52">
        <v>0</v>
      </c>
      <c r="AO76" s="56"/>
    </row>
    <row r="77" spans="1:41" hidden="1">
      <c r="A77" s="56">
        <v>72</v>
      </c>
      <c r="B77" s="57" t="s">
        <v>554</v>
      </c>
      <c r="C77" s="56" t="s">
        <v>30</v>
      </c>
      <c r="D77" s="56" t="s">
        <v>31</v>
      </c>
      <c r="E77" s="56" t="s">
        <v>575</v>
      </c>
      <c r="F77" s="58" t="s">
        <v>576</v>
      </c>
      <c r="G77" s="56" t="s">
        <v>136</v>
      </c>
      <c r="H77" s="59" t="s">
        <v>577</v>
      </c>
      <c r="I77" s="56" t="s">
        <v>2838</v>
      </c>
      <c r="J77" s="47" t="s">
        <v>564</v>
      </c>
      <c r="K77" s="47"/>
      <c r="L77" s="56">
        <v>2</v>
      </c>
      <c r="M77" s="56" t="s">
        <v>578</v>
      </c>
      <c r="N77" s="56" t="s">
        <v>579</v>
      </c>
      <c r="O77" s="47" t="s">
        <v>567</v>
      </c>
      <c r="P77" s="158" t="s">
        <v>580</v>
      </c>
      <c r="Q77" s="158" t="s">
        <v>575</v>
      </c>
      <c r="R77" s="48">
        <v>93</v>
      </c>
      <c r="S77" s="54">
        <v>0</v>
      </c>
      <c r="T77" s="56"/>
      <c r="U77" s="56"/>
      <c r="V77" s="55">
        <v>100</v>
      </c>
      <c r="W77" s="56" t="s">
        <v>41</v>
      </c>
      <c r="X77" s="56" t="s">
        <v>33</v>
      </c>
      <c r="Y77" s="61"/>
      <c r="Z77" s="49"/>
      <c r="AA77" s="65" t="e">
        <v>#REF!</v>
      </c>
      <c r="AB77" s="83" t="e">
        <v>#REF!</v>
      </c>
      <c r="AC77" s="83" t="e">
        <v>#REF!</v>
      </c>
      <c r="AD77" s="81" t="e">
        <v>#REF!</v>
      </c>
      <c r="AE77" s="81" t="e">
        <v>#REF!</v>
      </c>
      <c r="AF77" s="60" t="e">
        <v>#REF!</v>
      </c>
      <c r="AG77" s="199">
        <v>23</v>
      </c>
      <c r="AH77" s="56"/>
      <c r="AI77" s="2">
        <v>500000</v>
      </c>
      <c r="AJ77" s="50"/>
      <c r="AK77" s="49"/>
      <c r="AL77" s="51"/>
      <c r="AM77" s="51"/>
      <c r="AN77" s="52">
        <v>0</v>
      </c>
      <c r="AO77" s="56"/>
    </row>
    <row r="78" spans="1:41" hidden="1">
      <c r="A78" s="56">
        <v>73</v>
      </c>
      <c r="B78" s="57" t="s">
        <v>554</v>
      </c>
      <c r="C78" s="56" t="s">
        <v>30</v>
      </c>
      <c r="D78" s="56" t="s">
        <v>31</v>
      </c>
      <c r="E78" s="56" t="s">
        <v>581</v>
      </c>
      <c r="F78" s="58" t="s">
        <v>582</v>
      </c>
      <c r="G78" s="56" t="s">
        <v>32</v>
      </c>
      <c r="H78" s="59" t="s">
        <v>583</v>
      </c>
      <c r="I78" s="56" t="s">
        <v>2838</v>
      </c>
      <c r="J78" s="47" t="s">
        <v>584</v>
      </c>
      <c r="K78" s="47" t="s">
        <v>585</v>
      </c>
      <c r="L78" s="56">
        <v>1</v>
      </c>
      <c r="M78" s="56" t="s">
        <v>586</v>
      </c>
      <c r="N78" s="56" t="s">
        <v>587</v>
      </c>
      <c r="O78" s="47" t="s">
        <v>567</v>
      </c>
      <c r="P78" s="158" t="s">
        <v>588</v>
      </c>
      <c r="Q78" s="158" t="s">
        <v>581</v>
      </c>
      <c r="R78" s="48">
        <v>92.2</v>
      </c>
      <c r="S78" s="54">
        <v>0</v>
      </c>
      <c r="T78" s="56"/>
      <c r="U78" s="56"/>
      <c r="V78" s="55">
        <v>100</v>
      </c>
      <c r="W78" s="56" t="s">
        <v>41</v>
      </c>
      <c r="X78" s="56" t="s">
        <v>33</v>
      </c>
      <c r="Y78" s="61"/>
      <c r="Z78" s="49"/>
      <c r="AA78" s="65" t="e">
        <v>#REF!</v>
      </c>
      <c r="AB78" s="83" t="e">
        <v>#REF!</v>
      </c>
      <c r="AC78" s="83" t="e">
        <v>#REF!</v>
      </c>
      <c r="AD78" s="81" t="e">
        <v>#REF!</v>
      </c>
      <c r="AE78" s="81" t="e">
        <v>#REF!</v>
      </c>
      <c r="AF78" s="60" t="e">
        <v>#REF!</v>
      </c>
      <c r="AG78" s="199">
        <v>22.2</v>
      </c>
      <c r="AH78" s="56"/>
      <c r="AI78" s="2">
        <v>500000</v>
      </c>
      <c r="AJ78" s="50"/>
      <c r="AK78" s="49"/>
      <c r="AL78" s="51"/>
      <c r="AM78" s="51"/>
      <c r="AN78" s="52">
        <v>0</v>
      </c>
      <c r="AO78" s="56"/>
    </row>
    <row r="79" spans="1:41" hidden="1">
      <c r="A79" s="56">
        <v>74</v>
      </c>
      <c r="B79" s="57" t="s">
        <v>554</v>
      </c>
      <c r="C79" s="56" t="s">
        <v>30</v>
      </c>
      <c r="D79" s="56" t="s">
        <v>31</v>
      </c>
      <c r="E79" s="56" t="s">
        <v>589</v>
      </c>
      <c r="F79" s="58" t="s">
        <v>590</v>
      </c>
      <c r="G79" s="56" t="s">
        <v>32</v>
      </c>
      <c r="H79" s="59" t="s">
        <v>591</v>
      </c>
      <c r="I79" s="56" t="s">
        <v>2839</v>
      </c>
      <c r="J79" s="47" t="s">
        <v>215</v>
      </c>
      <c r="K79" s="47" t="s">
        <v>2833</v>
      </c>
      <c r="L79" s="56">
        <v>4</v>
      </c>
      <c r="M79" s="56" t="s">
        <v>592</v>
      </c>
      <c r="N79" s="56" t="s">
        <v>593</v>
      </c>
      <c r="O79" s="47" t="s">
        <v>277</v>
      </c>
      <c r="P79" s="158" t="s">
        <v>594</v>
      </c>
      <c r="Q79" s="158" t="s">
        <v>589</v>
      </c>
      <c r="R79" s="48">
        <v>97.8</v>
      </c>
      <c r="S79" s="54">
        <v>0</v>
      </c>
      <c r="T79" s="56"/>
      <c r="U79" s="56"/>
      <c r="V79" s="55">
        <v>100</v>
      </c>
      <c r="W79" s="56" t="s">
        <v>41</v>
      </c>
      <c r="X79" s="56" t="s">
        <v>33</v>
      </c>
      <c r="Y79" s="61"/>
      <c r="Z79" s="49"/>
      <c r="AA79" s="65" t="e">
        <v>#REF!</v>
      </c>
      <c r="AB79" s="83" t="e">
        <v>#REF!</v>
      </c>
      <c r="AC79" s="83" t="e">
        <v>#REF!</v>
      </c>
      <c r="AD79" s="81" t="e">
        <v>#REF!</v>
      </c>
      <c r="AE79" s="81" t="e">
        <v>#REF!</v>
      </c>
      <c r="AF79" s="60" t="e">
        <v>#REF!</v>
      </c>
      <c r="AG79" s="199">
        <v>27.8</v>
      </c>
      <c r="AH79" s="56"/>
      <c r="AI79" s="2">
        <v>1500000</v>
      </c>
      <c r="AJ79" s="50"/>
      <c r="AK79" s="49"/>
      <c r="AL79" s="51"/>
      <c r="AM79" s="51"/>
      <c r="AN79" s="52">
        <v>0</v>
      </c>
      <c r="AO79" s="56"/>
    </row>
    <row r="80" spans="1:41" hidden="1">
      <c r="A80" s="56">
        <v>75</v>
      </c>
      <c r="B80" s="57" t="s">
        <v>554</v>
      </c>
      <c r="C80" s="56" t="s">
        <v>30</v>
      </c>
      <c r="D80" s="56" t="s">
        <v>31</v>
      </c>
      <c r="E80" s="56" t="s">
        <v>595</v>
      </c>
      <c r="F80" s="58" t="s">
        <v>596</v>
      </c>
      <c r="G80" s="56" t="s">
        <v>136</v>
      </c>
      <c r="H80" s="59" t="s">
        <v>597</v>
      </c>
      <c r="I80" s="56" t="s">
        <v>2839</v>
      </c>
      <c r="J80" s="47" t="s">
        <v>215</v>
      </c>
      <c r="K80" s="47" t="s">
        <v>598</v>
      </c>
      <c r="L80" s="56">
        <v>3</v>
      </c>
      <c r="M80" s="56" t="s">
        <v>599</v>
      </c>
      <c r="N80" s="56" t="s">
        <v>600</v>
      </c>
      <c r="O80" s="47" t="s">
        <v>212</v>
      </c>
      <c r="P80" s="158" t="s">
        <v>601</v>
      </c>
      <c r="Q80" s="158" t="s">
        <v>595</v>
      </c>
      <c r="R80" s="48">
        <v>97.2</v>
      </c>
      <c r="S80" s="54">
        <v>0</v>
      </c>
      <c r="T80" s="56"/>
      <c r="U80" s="56"/>
      <c r="V80" s="55">
        <v>100</v>
      </c>
      <c r="W80" s="56" t="s">
        <v>41</v>
      </c>
      <c r="X80" s="56" t="s">
        <v>33</v>
      </c>
      <c r="Y80" s="61"/>
      <c r="Z80" s="49"/>
      <c r="AA80" s="65" t="e">
        <v>#REF!</v>
      </c>
      <c r="AB80" s="83" t="e">
        <v>#REF!</v>
      </c>
      <c r="AC80" s="83" t="e">
        <v>#REF!</v>
      </c>
      <c r="AD80" s="81" t="e">
        <v>#REF!</v>
      </c>
      <c r="AE80" s="81" t="e">
        <v>#REF!</v>
      </c>
      <c r="AF80" s="60" t="e">
        <v>#REF!</v>
      </c>
      <c r="AG80" s="199">
        <v>27.2</v>
      </c>
      <c r="AH80" s="56"/>
      <c r="AI80" s="2">
        <v>1500000</v>
      </c>
      <c r="AJ80" s="50"/>
      <c r="AK80" s="49"/>
      <c r="AL80" s="51"/>
      <c r="AM80" s="51"/>
      <c r="AN80" s="52">
        <v>0</v>
      </c>
      <c r="AO80" s="56"/>
    </row>
    <row r="81" spans="1:41" hidden="1">
      <c r="A81" s="56">
        <v>76</v>
      </c>
      <c r="B81" s="57" t="s">
        <v>554</v>
      </c>
      <c r="C81" s="56" t="s">
        <v>30</v>
      </c>
      <c r="D81" s="56" t="s">
        <v>31</v>
      </c>
      <c r="E81" s="56" t="s">
        <v>373</v>
      </c>
      <c r="F81" s="58" t="s">
        <v>2827</v>
      </c>
      <c r="G81" s="56" t="s">
        <v>136</v>
      </c>
      <c r="H81" s="59" t="s">
        <v>602</v>
      </c>
      <c r="I81" s="56" t="s">
        <v>2839</v>
      </c>
      <c r="J81" s="47" t="s">
        <v>215</v>
      </c>
      <c r="K81" s="47" t="s">
        <v>603</v>
      </c>
      <c r="L81" s="56">
        <v>4</v>
      </c>
      <c r="M81" s="56" t="s">
        <v>604</v>
      </c>
      <c r="N81" s="56"/>
      <c r="O81" s="47" t="s">
        <v>605</v>
      </c>
      <c r="P81" s="158" t="s">
        <v>606</v>
      </c>
      <c r="Q81" s="158" t="s">
        <v>373</v>
      </c>
      <c r="R81" s="48">
        <v>97.2</v>
      </c>
      <c r="S81" s="54">
        <v>0</v>
      </c>
      <c r="T81" s="56"/>
      <c r="U81" s="56"/>
      <c r="V81" s="55">
        <v>100</v>
      </c>
      <c r="W81" s="56" t="s">
        <v>41</v>
      </c>
      <c r="X81" s="56" t="s">
        <v>33</v>
      </c>
      <c r="Y81" s="61"/>
      <c r="Z81" s="49"/>
      <c r="AA81" s="65" t="e">
        <v>#REF!</v>
      </c>
      <c r="AB81" s="83" t="e">
        <v>#REF!</v>
      </c>
      <c r="AC81" s="83" t="e">
        <v>#REF!</v>
      </c>
      <c r="AD81" s="81" t="e">
        <v>#REF!</v>
      </c>
      <c r="AE81" s="81" t="e">
        <v>#REF!</v>
      </c>
      <c r="AF81" s="60" t="e">
        <v>#REF!</v>
      </c>
      <c r="AG81" s="199">
        <v>27.2</v>
      </c>
      <c r="AH81" s="56"/>
      <c r="AI81" s="2">
        <v>1500000</v>
      </c>
      <c r="AJ81" s="50"/>
      <c r="AK81" s="49"/>
      <c r="AL81" s="51"/>
      <c r="AM81" s="51"/>
      <c r="AN81" s="52">
        <v>0</v>
      </c>
      <c r="AO81" s="56"/>
    </row>
    <row r="82" spans="1:41" hidden="1">
      <c r="A82" s="56">
        <v>77</v>
      </c>
      <c r="B82" s="57" t="s">
        <v>554</v>
      </c>
      <c r="C82" s="56" t="s">
        <v>30</v>
      </c>
      <c r="D82" s="56" t="s">
        <v>31</v>
      </c>
      <c r="E82" s="56" t="s">
        <v>607</v>
      </c>
      <c r="F82" s="58" t="s">
        <v>608</v>
      </c>
      <c r="G82" s="56" t="s">
        <v>136</v>
      </c>
      <c r="H82" s="59" t="s">
        <v>609</v>
      </c>
      <c r="I82" s="56" t="s">
        <v>2839</v>
      </c>
      <c r="J82" s="47" t="s">
        <v>208</v>
      </c>
      <c r="K82" s="47" t="s">
        <v>610</v>
      </c>
      <c r="L82" s="56">
        <v>2</v>
      </c>
      <c r="M82" s="56" t="s">
        <v>611</v>
      </c>
      <c r="N82" s="56" t="s">
        <v>612</v>
      </c>
      <c r="O82" s="47" t="s">
        <v>212</v>
      </c>
      <c r="P82" s="158" t="s">
        <v>613</v>
      </c>
      <c r="Q82" s="158" t="s">
        <v>607</v>
      </c>
      <c r="R82" s="48">
        <v>93.6</v>
      </c>
      <c r="S82" s="54">
        <v>0</v>
      </c>
      <c r="T82" s="56"/>
      <c r="U82" s="56"/>
      <c r="V82" s="55">
        <v>96</v>
      </c>
      <c r="W82" s="56" t="s">
        <v>41</v>
      </c>
      <c r="X82" s="56" t="s">
        <v>76</v>
      </c>
      <c r="Y82" s="61"/>
      <c r="Z82" s="49"/>
      <c r="AA82" s="65" t="e">
        <v>#REF!</v>
      </c>
      <c r="AB82" s="83" t="e">
        <v>#REF!</v>
      </c>
      <c r="AC82" s="83" t="e">
        <v>#REF!</v>
      </c>
      <c r="AD82" s="81" t="e">
        <v>#REF!</v>
      </c>
      <c r="AE82" s="81" t="e">
        <v>#REF!</v>
      </c>
      <c r="AF82" s="60" t="e">
        <v>#REF!</v>
      </c>
      <c r="AG82" s="199">
        <v>26.4</v>
      </c>
      <c r="AH82" s="56"/>
      <c r="AI82" s="2">
        <v>1500000</v>
      </c>
      <c r="AJ82" s="50"/>
      <c r="AK82" s="49"/>
      <c r="AL82" s="51"/>
      <c r="AM82" s="51"/>
      <c r="AN82" s="52">
        <v>0</v>
      </c>
      <c r="AO82" s="56"/>
    </row>
    <row r="83" spans="1:41" ht="27" hidden="1">
      <c r="A83" s="56">
        <v>78</v>
      </c>
      <c r="B83" s="57" t="s">
        <v>554</v>
      </c>
      <c r="C83" s="56" t="s">
        <v>30</v>
      </c>
      <c r="D83" s="56" t="s">
        <v>31</v>
      </c>
      <c r="E83" s="56" t="s">
        <v>614</v>
      </c>
      <c r="F83" s="58" t="s">
        <v>615</v>
      </c>
      <c r="G83" s="56" t="s">
        <v>32</v>
      </c>
      <c r="H83" s="59" t="s">
        <v>616</v>
      </c>
      <c r="I83" s="56" t="s">
        <v>2839</v>
      </c>
      <c r="J83" s="47" t="s">
        <v>617</v>
      </c>
      <c r="K83" s="47" t="s">
        <v>618</v>
      </c>
      <c r="L83" s="56">
        <v>1</v>
      </c>
      <c r="M83" s="56" t="s">
        <v>619</v>
      </c>
      <c r="N83" s="56" t="s">
        <v>620</v>
      </c>
      <c r="O83" s="47" t="s">
        <v>141</v>
      </c>
      <c r="P83" s="158" t="s">
        <v>621</v>
      </c>
      <c r="Q83" s="158" t="s">
        <v>614</v>
      </c>
      <c r="R83" s="48">
        <v>89.6</v>
      </c>
      <c r="S83" s="54">
        <v>0</v>
      </c>
      <c r="T83" s="56"/>
      <c r="U83" s="56"/>
      <c r="V83" s="55">
        <v>96</v>
      </c>
      <c r="W83" s="56" t="s">
        <v>41</v>
      </c>
      <c r="X83" s="56" t="s">
        <v>76</v>
      </c>
      <c r="Y83" s="61"/>
      <c r="Z83" s="49"/>
      <c r="AA83" s="65" t="e">
        <v>#REF!</v>
      </c>
      <c r="AB83" s="83" t="e">
        <v>#REF!</v>
      </c>
      <c r="AC83" s="83" t="e">
        <v>#REF!</v>
      </c>
      <c r="AD83" s="81" t="e">
        <v>#REF!</v>
      </c>
      <c r="AE83" s="81" t="e">
        <v>#REF!</v>
      </c>
      <c r="AF83" s="60" t="e">
        <v>#REF!</v>
      </c>
      <c r="AG83" s="199">
        <v>22.4</v>
      </c>
      <c r="AH83" s="56"/>
      <c r="AI83" s="2">
        <v>1500000</v>
      </c>
      <c r="AJ83" s="50"/>
      <c r="AK83" s="49"/>
      <c r="AL83" s="51"/>
      <c r="AM83" s="51"/>
      <c r="AN83" s="52">
        <v>0</v>
      </c>
      <c r="AO83" s="56"/>
    </row>
    <row r="84" spans="1:41" hidden="1">
      <c r="A84" s="56">
        <v>79</v>
      </c>
      <c r="B84" s="57" t="s">
        <v>554</v>
      </c>
      <c r="C84" s="56" t="s">
        <v>240</v>
      </c>
      <c r="D84" s="56" t="s">
        <v>241</v>
      </c>
      <c r="E84" s="56" t="s">
        <v>622</v>
      </c>
      <c r="F84" s="58" t="s">
        <v>2819</v>
      </c>
      <c r="G84" s="56" t="s">
        <v>32</v>
      </c>
      <c r="H84" s="59" t="s">
        <v>623</v>
      </c>
      <c r="I84" s="56" t="s">
        <v>2839</v>
      </c>
      <c r="J84" s="47" t="s">
        <v>548</v>
      </c>
      <c r="K84" s="47" t="s">
        <v>2834</v>
      </c>
      <c r="L84" s="56">
        <v>1</v>
      </c>
      <c r="M84" s="56" t="s">
        <v>624</v>
      </c>
      <c r="N84" s="56" t="s">
        <v>625</v>
      </c>
      <c r="O84" s="47" t="s">
        <v>567</v>
      </c>
      <c r="P84" s="158" t="s">
        <v>626</v>
      </c>
      <c r="Q84" s="158" t="s">
        <v>622</v>
      </c>
      <c r="R84" s="48">
        <v>88</v>
      </c>
      <c r="S84" s="54">
        <v>90.2</v>
      </c>
      <c r="T84" s="56">
        <v>90.16</v>
      </c>
      <c r="U84" s="56">
        <v>100</v>
      </c>
      <c r="V84" s="55">
        <v>88</v>
      </c>
      <c r="W84" s="56" t="s">
        <v>42</v>
      </c>
      <c r="X84" s="56"/>
      <c r="Y84" s="61">
        <v>4</v>
      </c>
      <c r="Z84" s="49">
        <v>31570</v>
      </c>
      <c r="AA84" s="65">
        <v>1</v>
      </c>
      <c r="AB84" s="83">
        <v>31570</v>
      </c>
      <c r="AC84" s="83">
        <v>99230</v>
      </c>
      <c r="AD84" s="81">
        <v>0</v>
      </c>
      <c r="AE84" s="81">
        <v>0.65</v>
      </c>
      <c r="AF84" s="60">
        <v>0</v>
      </c>
      <c r="AG84" s="53"/>
      <c r="AH84" s="56"/>
      <c r="AI84" s="2">
        <v>1500000</v>
      </c>
      <c r="AJ84" s="50" t="s">
        <v>627</v>
      </c>
      <c r="AK84" s="49">
        <v>4976000</v>
      </c>
      <c r="AL84" s="51">
        <v>2934000</v>
      </c>
      <c r="AM84" s="51"/>
      <c r="AN84" s="52">
        <v>2042000</v>
      </c>
      <c r="AO84" s="56"/>
    </row>
    <row r="85" spans="1:41" hidden="1">
      <c r="A85" s="56">
        <v>80</v>
      </c>
      <c r="B85" s="57" t="s">
        <v>554</v>
      </c>
      <c r="C85" s="56" t="s">
        <v>240</v>
      </c>
      <c r="D85" s="56" t="s">
        <v>241</v>
      </c>
      <c r="E85" s="56" t="s">
        <v>628</v>
      </c>
      <c r="F85" s="58" t="s">
        <v>2828</v>
      </c>
      <c r="G85" s="56" t="s">
        <v>136</v>
      </c>
      <c r="H85" s="59" t="s">
        <v>629</v>
      </c>
      <c r="I85" s="56" t="s">
        <v>2839</v>
      </c>
      <c r="J85" s="47" t="s">
        <v>215</v>
      </c>
      <c r="K85" s="47" t="s">
        <v>630</v>
      </c>
      <c r="L85" s="56">
        <v>4</v>
      </c>
      <c r="M85" s="56" t="s">
        <v>631</v>
      </c>
      <c r="N85" s="56" t="s">
        <v>632</v>
      </c>
      <c r="O85" s="47" t="s">
        <v>141</v>
      </c>
      <c r="P85" s="158" t="s">
        <v>633</v>
      </c>
      <c r="Q85" s="158" t="s">
        <v>628</v>
      </c>
      <c r="R85" s="48">
        <v>87.985929905346637</v>
      </c>
      <c r="S85" s="54">
        <v>86</v>
      </c>
      <c r="T85" s="56">
        <v>3.29</v>
      </c>
      <c r="U85" s="56">
        <v>4.5</v>
      </c>
      <c r="V85" s="55">
        <v>87.985929905346637</v>
      </c>
      <c r="W85" s="56" t="s">
        <v>42</v>
      </c>
      <c r="X85" s="56"/>
      <c r="Y85" s="61">
        <v>4</v>
      </c>
      <c r="Z85" s="49">
        <v>99340</v>
      </c>
      <c r="AA85" s="65">
        <v>2</v>
      </c>
      <c r="AB85" s="83">
        <v>99230</v>
      </c>
      <c r="AC85" s="83">
        <v>114866</v>
      </c>
      <c r="AD85" s="81">
        <v>0.65</v>
      </c>
      <c r="AE85" s="81">
        <v>0.7</v>
      </c>
      <c r="AF85" s="60">
        <v>0.65035175236633413</v>
      </c>
      <c r="AG85" s="53"/>
      <c r="AH85" s="56"/>
      <c r="AI85" s="2">
        <v>1500000</v>
      </c>
      <c r="AJ85" s="50" t="s">
        <v>634</v>
      </c>
      <c r="AK85" s="49">
        <v>3327000</v>
      </c>
      <c r="AL85" s="51">
        <v>0</v>
      </c>
      <c r="AM85" s="51"/>
      <c r="AN85" s="52">
        <v>3327000</v>
      </c>
      <c r="AO85" s="56"/>
    </row>
    <row r="86" spans="1:41" hidden="1">
      <c r="A86" s="56">
        <v>81</v>
      </c>
      <c r="B86" s="57" t="s">
        <v>554</v>
      </c>
      <c r="C86" s="56" t="s">
        <v>240</v>
      </c>
      <c r="D86" s="56" t="s">
        <v>241</v>
      </c>
      <c r="E86" s="56" t="s">
        <v>635</v>
      </c>
      <c r="F86" s="58" t="s">
        <v>2829</v>
      </c>
      <c r="G86" s="56" t="s">
        <v>136</v>
      </c>
      <c r="H86" s="59" t="s">
        <v>636</v>
      </c>
      <c r="I86" s="56" t="s">
        <v>2839</v>
      </c>
      <c r="J86" s="47" t="s">
        <v>637</v>
      </c>
      <c r="K86" s="47" t="s">
        <v>638</v>
      </c>
      <c r="L86" s="56">
        <v>3</v>
      </c>
      <c r="M86" s="56" t="s">
        <v>639</v>
      </c>
      <c r="N86" s="56" t="s">
        <v>640</v>
      </c>
      <c r="O86" s="56" t="s">
        <v>277</v>
      </c>
      <c r="P86" s="159" t="s">
        <v>641</v>
      </c>
      <c r="Q86" s="159" t="s">
        <v>635</v>
      </c>
      <c r="R86" s="48">
        <v>83.738214580293132</v>
      </c>
      <c r="S86" s="54">
        <v>97</v>
      </c>
      <c r="T86" s="56">
        <v>4.3099999999999996</v>
      </c>
      <c r="U86" s="56">
        <v>4.5</v>
      </c>
      <c r="V86" s="55">
        <v>83.738214580293132</v>
      </c>
      <c r="W86" s="56" t="s">
        <v>0</v>
      </c>
      <c r="X86" s="56"/>
      <c r="Y86" s="61">
        <v>4</v>
      </c>
      <c r="Z86" s="49">
        <v>127197</v>
      </c>
      <c r="AA86" s="65">
        <v>3</v>
      </c>
      <c r="AB86" s="83">
        <v>118285</v>
      </c>
      <c r="AC86" s="83">
        <v>134046</v>
      </c>
      <c r="AD86" s="81">
        <v>0.7</v>
      </c>
      <c r="AE86" s="81">
        <v>0.8</v>
      </c>
      <c r="AF86" s="60">
        <v>0.75654463549267181</v>
      </c>
      <c r="AG86" s="53"/>
      <c r="AH86" s="56"/>
      <c r="AI86" s="2">
        <v>558000</v>
      </c>
      <c r="AJ86" s="50" t="s">
        <v>642</v>
      </c>
      <c r="AK86" s="49">
        <v>3308000</v>
      </c>
      <c r="AL86" s="51">
        <v>2750000</v>
      </c>
      <c r="AM86" s="51"/>
      <c r="AN86" s="52">
        <v>558000</v>
      </c>
      <c r="AO86" s="56"/>
    </row>
    <row r="87" spans="1:41" hidden="1">
      <c r="A87" s="56">
        <v>82</v>
      </c>
      <c r="B87" s="57" t="s">
        <v>554</v>
      </c>
      <c r="C87" s="56" t="s">
        <v>304</v>
      </c>
      <c r="D87" s="56" t="s">
        <v>305</v>
      </c>
      <c r="E87" s="56" t="s">
        <v>643</v>
      </c>
      <c r="F87" s="58" t="s">
        <v>2797</v>
      </c>
      <c r="G87" s="56" t="s">
        <v>136</v>
      </c>
      <c r="H87" s="59" t="s">
        <v>644</v>
      </c>
      <c r="I87" s="56" t="s">
        <v>2839</v>
      </c>
      <c r="J87" s="47" t="s">
        <v>637</v>
      </c>
      <c r="K87" s="47" t="s">
        <v>2836</v>
      </c>
      <c r="L87" s="56">
        <v>3</v>
      </c>
      <c r="M87" s="56" t="s">
        <v>645</v>
      </c>
      <c r="N87" s="56" t="s">
        <v>646</v>
      </c>
      <c r="O87" s="56" t="s">
        <v>141</v>
      </c>
      <c r="P87" s="159" t="s">
        <v>647</v>
      </c>
      <c r="Q87" s="159" t="s">
        <v>643</v>
      </c>
      <c r="R87" s="48" t="s">
        <v>648</v>
      </c>
      <c r="S87" s="54">
        <v>0</v>
      </c>
      <c r="T87" s="56"/>
      <c r="U87" s="56"/>
      <c r="V87" s="55">
        <v>90</v>
      </c>
      <c r="W87" s="56"/>
      <c r="X87" s="56"/>
      <c r="Y87" s="61"/>
      <c r="Z87" s="49"/>
      <c r="AA87" s="65" t="e">
        <v>#REF!</v>
      </c>
      <c r="AB87" s="83" t="e">
        <v>#REF!</v>
      </c>
      <c r="AC87" s="83" t="e">
        <v>#REF!</v>
      </c>
      <c r="AD87" s="81" t="e">
        <v>#REF!</v>
      </c>
      <c r="AE87" s="81" t="e">
        <v>#REF!</v>
      </c>
      <c r="AF87" s="60" t="e">
        <v>#REF!</v>
      </c>
      <c r="AG87" s="53"/>
      <c r="AH87" s="56"/>
      <c r="AI87" s="2">
        <v>500000</v>
      </c>
      <c r="AJ87" s="50"/>
      <c r="AK87" s="49"/>
      <c r="AL87" s="51"/>
      <c r="AM87" s="51"/>
      <c r="AN87" s="52">
        <v>0</v>
      </c>
      <c r="AO87" s="56"/>
    </row>
    <row r="88" spans="1:41" hidden="1">
      <c r="A88" s="56">
        <v>83</v>
      </c>
      <c r="B88" s="132" t="s">
        <v>649</v>
      </c>
      <c r="C88" s="200" t="s">
        <v>30</v>
      </c>
      <c r="D88" s="201" t="s">
        <v>31</v>
      </c>
      <c r="E88" s="202" t="s">
        <v>657</v>
      </c>
      <c r="F88" s="203" t="s">
        <v>658</v>
      </c>
      <c r="G88" s="202" t="s">
        <v>32</v>
      </c>
      <c r="H88" s="204" t="s">
        <v>659</v>
      </c>
      <c r="I88" s="140" t="s">
        <v>2837</v>
      </c>
      <c r="J88" s="205" t="s">
        <v>653</v>
      </c>
      <c r="K88" s="205"/>
      <c r="L88" s="202">
        <v>3</v>
      </c>
      <c r="M88" s="202" t="s">
        <v>660</v>
      </c>
      <c r="N88" s="202" t="s">
        <v>661</v>
      </c>
      <c r="O88" s="202" t="s">
        <v>459</v>
      </c>
      <c r="P88" s="202" t="s">
        <v>662</v>
      </c>
      <c r="Q88" s="202" t="s">
        <v>657</v>
      </c>
      <c r="R88" s="206">
        <f ca="1">IF(ISERROR(INDEX([1]평가지표!$C$5:$E$11,MATCH($D88,[1]평가지표!$B$5:$B$11,0),1)*$R88+INDEX([1]평가지표!$C$5:$E$11,MATCH($D88,[1]평가지표!$B$5:$B$11,0),2)*$U88+INDEX([1]평가지표!$C$5:$E$11,MATCH($D88,[1]평가지표!$B$5:$B$11,0),3)*$AF88),"",INDEX([1]평가지표!$C$5:$E$11,MATCH($D88,[1]평가지표!$B$5:$B$11,0),1)*$R88+INDEX([1]평가지표!$C$5:$E$11,MATCH($D88,[1]평가지표!$B$5:$B$11,0),2)*$U88+INDEX([1]평가지표!$C$5:$E$11,MATCH($D88,[1]평가지표!$B$5:$B$11,0),3)*$AF88)</f>
        <v>96.6</v>
      </c>
      <c r="S88" s="207">
        <f ca="1">IF(ISERROR(ROUND(IF(U88=100,T88,INDEX('[1]성적 계산식'!$A$9:$A$36,COUNTIF(OFFSET('[1]성적 계산식'!$A$9:$A$36,0,MATCH($T88,'[1]성적 계산식'!$B$8:$C$8,0)),"&lt;="&amp;$S88))),1)),0,ROUND(IF(U88=100,T88,INDEX('[1]성적 계산식'!$A$9:$A$36,COUNTIF(OFFSET('[1]성적 계산식'!$A$9:$A$36,0,MATCH($T88,'[1]성적 계산식'!$B$8:$C$8,0)),"&lt;="&amp;$S88))),1))</f>
        <v>0</v>
      </c>
      <c r="T88" s="202"/>
      <c r="U88" s="202"/>
      <c r="V88" s="208">
        <f ca="1">IF($V88="기초생활수급자",INDEX([1]평가지표!$I$4:$J$8,MATCH($W88,기초생활수급자,0),2),IF($V88="차상위계층",92,IF($Y88=0,90,IF($AE88&lt;65%,88,88-($AE88*100-65)*0.4))))</f>
        <v>98</v>
      </c>
      <c r="W88" s="202" t="s">
        <v>41</v>
      </c>
      <c r="X88" s="202" t="s">
        <v>323</v>
      </c>
      <c r="Y88" s="209">
        <v>2</v>
      </c>
      <c r="Z88" s="210"/>
      <c r="AA88" s="211" t="e">
        <f t="shared" ref="AA88:AA120" ca="1" si="5">COUNTIF(OFFSET(INDIRECT("'"&amp;$V88&amp;"'!$A$2:$A$15"),0,$X88),"&lt;="&amp;$Y88)</f>
        <v>#REF!</v>
      </c>
      <c r="AB88" s="212" t="e">
        <f t="shared" ref="AB88:AB120" ca="1" si="6">IF(INDEX(INDIRECT("'"&amp;$V88&amp;"'!$B$2:$K$15"),$Z88,$X88)=0,$Y88,INDEX(INDIRECT("'"&amp;$V88&amp;"'!$B$2:$K$15"),$Z88,$X88))</f>
        <v>#REF!</v>
      </c>
      <c r="AC88" s="212" t="e">
        <f ca="1">IF(ISERROR(INDEX(INDIRECT("'"&amp;$V88&amp;"'!$B$2:$K$15"),$Z88+1,$X88)),#REF!,INDEX(INDIRECT("'"&amp;$V88&amp;"'!$B$2:$K$15"),$Z88+1,$X88))</f>
        <v>#REF!</v>
      </c>
      <c r="AD88" s="213" t="e">
        <f t="shared" ref="AD88:AD120" ca="1" si="7">INDEX(INDIRECT("'"&amp;$V88&amp;"'!$A$2:$A$15"),$Z88)</f>
        <v>#REF!</v>
      </c>
      <c r="AE88" s="213" t="e">
        <f t="shared" ref="AE88:AE120" ca="1" si="8">IF(ISERROR(INDEX(INDIRECT("'"&amp;$V88&amp;"'!$A$2:$A$15"),$Z88+1)),INDEX(INDIRECT("'"&amp;$V88&amp;"'!$A$2:$A$15"),$Z88),INDEX(INDIRECT("'"&amp;$V88&amp;"'!$A$2:$A$15"),$Z88+1))</f>
        <v>#REF!</v>
      </c>
      <c r="AF88" s="214" t="e">
        <f t="shared" ref="AF88:AF120" ca="1" si="9">$AC88+($AD88-$AC88)*($Y88-$AA88)/($AB88-$AA88)</f>
        <v>#REF!</v>
      </c>
      <c r="AG88" s="235">
        <v>28</v>
      </c>
      <c r="AH88" s="202"/>
      <c r="AI88" s="215">
        <v>300000</v>
      </c>
      <c r="AJ88" s="216"/>
      <c r="AK88" s="210"/>
      <c r="AL88" s="217"/>
      <c r="AM88" s="217"/>
      <c r="AN88" s="218">
        <f t="shared" ref="AN88:AN100" si="10">IF($AL88&gt;$AK88,$AJ88-$AL88,$AJ88-$AK88)</f>
        <v>0</v>
      </c>
      <c r="AO88" s="202"/>
    </row>
    <row r="89" spans="1:41" hidden="1">
      <c r="A89" s="56">
        <v>84</v>
      </c>
      <c r="B89" s="132" t="s">
        <v>649</v>
      </c>
      <c r="C89" s="200" t="s">
        <v>30</v>
      </c>
      <c r="D89" s="201" t="s">
        <v>31</v>
      </c>
      <c r="E89" s="202" t="s">
        <v>650</v>
      </c>
      <c r="F89" s="203" t="s">
        <v>651</v>
      </c>
      <c r="G89" s="202" t="s">
        <v>32</v>
      </c>
      <c r="H89" s="204" t="s">
        <v>652</v>
      </c>
      <c r="I89" s="140" t="s">
        <v>2837</v>
      </c>
      <c r="J89" s="205" t="s">
        <v>653</v>
      </c>
      <c r="K89" s="205"/>
      <c r="L89" s="202">
        <v>1</v>
      </c>
      <c r="M89" s="202" t="s">
        <v>654</v>
      </c>
      <c r="N89" s="202" t="s">
        <v>655</v>
      </c>
      <c r="O89" s="219" t="s">
        <v>141</v>
      </c>
      <c r="P89" s="219" t="s">
        <v>656</v>
      </c>
      <c r="Q89" s="219" t="s">
        <v>650</v>
      </c>
      <c r="R89" s="206">
        <f ca="1">IF(ISERROR(INDEX([1]평가지표!$C$5:$E$11,MATCH($D89,[1]평가지표!$B$5:$B$11,0),1)*$R89+INDEX([1]평가지표!$C$5:$E$11,MATCH($D89,[1]평가지표!$B$5:$B$11,0),2)*$U89+INDEX([1]평가지표!$C$5:$E$11,MATCH($D89,[1]평가지표!$B$5:$B$11,0),3)*$AF89),"",INDEX([1]평가지표!$C$5:$E$11,MATCH($D89,[1]평가지표!$B$5:$B$11,0),1)*$R89+INDEX([1]평가지표!$C$5:$E$11,MATCH($D89,[1]평가지표!$B$5:$B$11,0),2)*$U89+INDEX([1]평가지표!$C$5:$E$11,MATCH($D89,[1]평가지표!$B$5:$B$11,0),3)*$AF89)</f>
        <v>95</v>
      </c>
      <c r="S89" s="207">
        <f ca="1">IF(ISERROR(ROUND(IF(U89=100,T89,INDEX('[1]성적 계산식'!$A$9:$A$36,COUNTIF(OFFSET('[1]성적 계산식'!$A$9:$A$36,0,MATCH($T89,'[1]성적 계산식'!$B$8:$C$8,0)),"&lt;="&amp;$S89))),1)),0,ROUND(IF(U89=100,T89,INDEX('[1]성적 계산식'!$A$9:$A$36,COUNTIF(OFFSET('[1]성적 계산식'!$A$9:$A$36,0,MATCH($T89,'[1]성적 계산식'!$B$8:$C$8,0)),"&lt;="&amp;$S89))),1))</f>
        <v>0</v>
      </c>
      <c r="T89" s="202"/>
      <c r="U89" s="202"/>
      <c r="V89" s="208">
        <f ca="1">IF($V89="기초생활수급자",INDEX([1]평가지표!$I$4:$J$8,MATCH($W89,기초생활수급자,0),2),IF($V89="차상위계층",92,IF($Y89=0,90,IF($AE89&lt;65%,88,88-($AE89*100-65)*0.4))))</f>
        <v>100</v>
      </c>
      <c r="W89" s="202" t="s">
        <v>41</v>
      </c>
      <c r="X89" s="202" t="s">
        <v>33</v>
      </c>
      <c r="Y89" s="209">
        <v>3</v>
      </c>
      <c r="Z89" s="210"/>
      <c r="AA89" s="211" t="e">
        <f t="shared" ca="1" si="5"/>
        <v>#REF!</v>
      </c>
      <c r="AB89" s="212" t="e">
        <f t="shared" ca="1" si="6"/>
        <v>#REF!</v>
      </c>
      <c r="AC89" s="212" t="e">
        <f ca="1">IF(ISERROR(INDEX(INDIRECT("'"&amp;$V89&amp;"'!$B$2:$K$15"),$Z89+1,$X89)),#REF!,INDEX(INDIRECT("'"&amp;$V89&amp;"'!$B$2:$K$15"),$Z89+1,$X89))</f>
        <v>#REF!</v>
      </c>
      <c r="AD89" s="213" t="e">
        <f t="shared" ca="1" si="7"/>
        <v>#REF!</v>
      </c>
      <c r="AE89" s="213" t="e">
        <f t="shared" ca="1" si="8"/>
        <v>#REF!</v>
      </c>
      <c r="AF89" s="214" t="e">
        <f t="shared" ca="1" si="9"/>
        <v>#REF!</v>
      </c>
      <c r="AG89" s="236">
        <v>25</v>
      </c>
      <c r="AH89" s="202"/>
      <c r="AI89" s="215">
        <v>300000</v>
      </c>
      <c r="AJ89" s="216"/>
      <c r="AK89" s="210"/>
      <c r="AL89" s="217"/>
      <c r="AM89" s="217"/>
      <c r="AN89" s="218">
        <f t="shared" si="10"/>
        <v>0</v>
      </c>
      <c r="AO89" s="202"/>
    </row>
    <row r="90" spans="1:41" hidden="1">
      <c r="A90" s="56">
        <v>85</v>
      </c>
      <c r="B90" s="132" t="s">
        <v>649</v>
      </c>
      <c r="C90" s="200" t="s">
        <v>30</v>
      </c>
      <c r="D90" s="201" t="s">
        <v>31</v>
      </c>
      <c r="E90" s="202" t="s">
        <v>688</v>
      </c>
      <c r="F90" s="203" t="s">
        <v>689</v>
      </c>
      <c r="G90" s="202" t="s">
        <v>136</v>
      </c>
      <c r="H90" s="204" t="s">
        <v>690</v>
      </c>
      <c r="I90" s="140" t="s">
        <v>2837</v>
      </c>
      <c r="J90" s="205" t="s">
        <v>653</v>
      </c>
      <c r="K90" s="205"/>
      <c r="L90" s="202">
        <v>3</v>
      </c>
      <c r="M90" s="202" t="s">
        <v>691</v>
      </c>
      <c r="N90" s="202" t="s">
        <v>692</v>
      </c>
      <c r="O90" s="202" t="s">
        <v>141</v>
      </c>
      <c r="P90" s="202" t="s">
        <v>693</v>
      </c>
      <c r="Q90" s="202" t="s">
        <v>688</v>
      </c>
      <c r="R90" s="206">
        <f ca="1">IF(ISERROR(INDEX([1]평가지표!$C$5:$E$11,MATCH($D90,[1]평가지표!$B$5:$B$11,0),1)*$R90+INDEX([1]평가지표!$C$5:$E$11,MATCH($D90,[1]평가지표!$B$5:$B$11,0),2)*$U90+INDEX([1]평가지표!$C$5:$E$11,MATCH($D90,[1]평가지표!$B$5:$B$11,0),3)*$AF90),"",INDEX([1]평가지표!$C$5:$E$11,MATCH($D90,[1]평가지표!$B$5:$B$11,0),1)*$R90+INDEX([1]평가지표!$C$5:$E$11,MATCH($D90,[1]평가지표!$B$5:$B$11,0),2)*$U90+INDEX([1]평가지표!$C$5:$E$11,MATCH($D90,[1]평가지표!$B$5:$B$11,0),3)*$AF90)</f>
        <v>92.399999999999991</v>
      </c>
      <c r="S90" s="207">
        <f ca="1">IF(ISERROR(ROUND(IF(U90=100,T90,INDEX('[1]성적 계산식'!$A$9:$A$36,COUNTIF(OFFSET('[1]성적 계산식'!$A$9:$A$36,0,MATCH($T90,'[1]성적 계산식'!$B$8:$C$8,0)),"&lt;="&amp;$S90))),1)),0,ROUND(IF(U90=100,T90,INDEX('[1]성적 계산식'!$A$9:$A$36,COUNTIF(OFFSET('[1]성적 계산식'!$A$9:$A$36,0,MATCH($T90,'[1]성적 계산식'!$B$8:$C$8,0)),"&lt;="&amp;$S90))),1))</f>
        <v>0</v>
      </c>
      <c r="T90" s="202"/>
      <c r="U90" s="202"/>
      <c r="V90" s="208">
        <f ca="1">IF($V90="기초생활수급자",INDEX([1]평가지표!$I$4:$J$8,MATCH($W90,기초생활수급자,0),2),IF($V90="차상위계층",92,IF($Y90=0,90,IF($AE90&lt;65%,88,88-($AE90*100-65)*0.4))))</f>
        <v>92</v>
      </c>
      <c r="W90" s="202" t="s">
        <v>180</v>
      </c>
      <c r="X90" s="202"/>
      <c r="Y90" s="209">
        <v>4</v>
      </c>
      <c r="Z90" s="210"/>
      <c r="AA90" s="211" t="e">
        <f t="shared" ca="1" si="5"/>
        <v>#REF!</v>
      </c>
      <c r="AB90" s="212" t="e">
        <f t="shared" ca="1" si="6"/>
        <v>#REF!</v>
      </c>
      <c r="AC90" s="212" t="e">
        <f ca="1">IF(ISERROR(INDEX(INDIRECT("'"&amp;$V90&amp;"'!$B$2:$K$15"),$Z90+1,$X90)),#REF!,INDEX(INDIRECT("'"&amp;$V90&amp;"'!$B$2:$K$15"),$Z90+1,$X90))</f>
        <v>#REF!</v>
      </c>
      <c r="AD90" s="213" t="e">
        <f t="shared" ca="1" si="7"/>
        <v>#REF!</v>
      </c>
      <c r="AE90" s="213" t="e">
        <f t="shared" ca="1" si="8"/>
        <v>#REF!</v>
      </c>
      <c r="AF90" s="214" t="e">
        <f t="shared" ca="1" si="9"/>
        <v>#REF!</v>
      </c>
      <c r="AG90" s="235">
        <v>28</v>
      </c>
      <c r="AH90" s="202"/>
      <c r="AI90" s="215">
        <v>300000</v>
      </c>
      <c r="AJ90" s="216"/>
      <c r="AK90" s="210"/>
      <c r="AL90" s="217"/>
      <c r="AM90" s="217"/>
      <c r="AN90" s="218">
        <f t="shared" si="10"/>
        <v>0</v>
      </c>
      <c r="AO90" s="202"/>
    </row>
    <row r="91" spans="1:41" hidden="1">
      <c r="A91" s="56">
        <v>86</v>
      </c>
      <c r="B91" s="132" t="s">
        <v>649</v>
      </c>
      <c r="C91" s="200" t="s">
        <v>30</v>
      </c>
      <c r="D91" s="201" t="s">
        <v>31</v>
      </c>
      <c r="E91" s="202" t="s">
        <v>668</v>
      </c>
      <c r="F91" s="203" t="s">
        <v>669</v>
      </c>
      <c r="G91" s="202" t="s">
        <v>32</v>
      </c>
      <c r="H91" s="204" t="s">
        <v>670</v>
      </c>
      <c r="I91" s="140" t="s">
        <v>2837</v>
      </c>
      <c r="J91" s="205" t="s">
        <v>671</v>
      </c>
      <c r="K91" s="205"/>
      <c r="L91" s="202">
        <v>3</v>
      </c>
      <c r="M91" s="202" t="s">
        <v>672</v>
      </c>
      <c r="N91" s="202" t="s">
        <v>673</v>
      </c>
      <c r="O91" s="202" t="s">
        <v>141</v>
      </c>
      <c r="P91" s="202" t="s">
        <v>674</v>
      </c>
      <c r="Q91" s="202" t="s">
        <v>668</v>
      </c>
      <c r="R91" s="206">
        <f ca="1">IF(ISERROR(INDEX([1]평가지표!$C$5:$E$11,MATCH($D91,[1]평가지표!$B$5:$B$11,0),1)*$R91+INDEX([1]평가지표!$C$5:$E$11,MATCH($D91,[1]평가지표!$B$5:$B$11,0),2)*$U91+INDEX([1]평가지표!$C$5:$E$11,MATCH($D91,[1]평가지표!$B$5:$B$11,0),3)*$AF91),"",INDEX([1]평가지표!$C$5:$E$11,MATCH($D91,[1]평가지표!$B$5:$B$11,0),1)*$R91+INDEX([1]평가지표!$C$5:$E$11,MATCH($D91,[1]평가지표!$B$5:$B$11,0),2)*$U91+INDEX([1]평가지표!$C$5:$E$11,MATCH($D91,[1]평가지표!$B$5:$B$11,0),3)*$AF91)</f>
        <v>91.8</v>
      </c>
      <c r="S91" s="207">
        <f ca="1">IF(ISERROR(ROUND(IF(U91=100,T91,INDEX('[1]성적 계산식'!$A$9:$A$36,COUNTIF(OFFSET('[1]성적 계산식'!$A$9:$A$36,0,MATCH($T91,'[1]성적 계산식'!$B$8:$C$8,0)),"&lt;="&amp;$S91))),1)),0,ROUND(IF(U91=100,T91,INDEX('[1]성적 계산식'!$A$9:$A$36,COUNTIF(OFFSET('[1]성적 계산식'!$A$9:$A$36,0,MATCH($T91,'[1]성적 계산식'!$B$8:$C$8,0)),"&lt;="&amp;$S91))),1))</f>
        <v>0</v>
      </c>
      <c r="T91" s="202"/>
      <c r="U91" s="202"/>
      <c r="V91" s="208">
        <f ca="1">IF($V91="기초생활수급자",INDEX([1]평가지표!$I$4:$J$8,MATCH($W91,기초생활수급자,0),2),IF($V91="차상위계층",92,IF($Y91=0,90,IF($AE91&lt;65%,88,88-($AE91*100-65)*0.4))))</f>
        <v>94</v>
      </c>
      <c r="W91" s="202" t="s">
        <v>41</v>
      </c>
      <c r="X91" s="202" t="s">
        <v>435</v>
      </c>
      <c r="Y91" s="209">
        <v>3</v>
      </c>
      <c r="Z91" s="210"/>
      <c r="AA91" s="211" t="e">
        <f t="shared" ca="1" si="5"/>
        <v>#REF!</v>
      </c>
      <c r="AB91" s="212" t="e">
        <f t="shared" ca="1" si="6"/>
        <v>#REF!</v>
      </c>
      <c r="AC91" s="212" t="e">
        <f ca="1">IF(ISERROR(INDEX(INDIRECT("'"&amp;$V91&amp;"'!$B$2:$K$15"),$Z91+1,$X91)),#REF!,INDEX(INDIRECT("'"&amp;$V91&amp;"'!$B$2:$K$15"),$Z91+1,$X91))</f>
        <v>#REF!</v>
      </c>
      <c r="AD91" s="213" t="e">
        <f t="shared" ca="1" si="7"/>
        <v>#REF!</v>
      </c>
      <c r="AE91" s="213" t="e">
        <f t="shared" ca="1" si="8"/>
        <v>#REF!</v>
      </c>
      <c r="AF91" s="214" t="e">
        <f t="shared" ca="1" si="9"/>
        <v>#REF!</v>
      </c>
      <c r="AG91" s="235">
        <v>26</v>
      </c>
      <c r="AH91" s="202"/>
      <c r="AI91" s="215">
        <v>300000</v>
      </c>
      <c r="AJ91" s="216"/>
      <c r="AK91" s="210"/>
      <c r="AL91" s="217"/>
      <c r="AM91" s="217"/>
      <c r="AN91" s="218">
        <f t="shared" si="10"/>
        <v>0</v>
      </c>
      <c r="AO91" s="202"/>
    </row>
    <row r="92" spans="1:41" hidden="1">
      <c r="A92" s="56">
        <v>87</v>
      </c>
      <c r="B92" s="132" t="s">
        <v>649</v>
      </c>
      <c r="C92" s="200" t="s">
        <v>30</v>
      </c>
      <c r="D92" s="201" t="s">
        <v>31</v>
      </c>
      <c r="E92" s="202" t="s">
        <v>681</v>
      </c>
      <c r="F92" s="203" t="s">
        <v>682</v>
      </c>
      <c r="G92" s="202" t="s">
        <v>136</v>
      </c>
      <c r="H92" s="204" t="s">
        <v>683</v>
      </c>
      <c r="I92" s="140" t="s">
        <v>2837</v>
      </c>
      <c r="J92" s="205" t="s">
        <v>684</v>
      </c>
      <c r="K92" s="205"/>
      <c r="L92" s="202">
        <v>1</v>
      </c>
      <c r="M92" s="202" t="s">
        <v>685</v>
      </c>
      <c r="N92" s="202" t="s">
        <v>686</v>
      </c>
      <c r="O92" s="202" t="s">
        <v>141</v>
      </c>
      <c r="P92" s="202" t="s">
        <v>687</v>
      </c>
      <c r="Q92" s="202" t="s">
        <v>681</v>
      </c>
      <c r="R92" s="206">
        <f ca="1">IF(ISERROR(INDEX([1]평가지표!$C$5:$E$11,MATCH($D92,[1]평가지표!$B$5:$B$11,0),1)*$R92+INDEX([1]평가지표!$C$5:$E$11,MATCH($D92,[1]평가지표!$B$5:$B$11,0),2)*$U92+INDEX([1]평가지표!$C$5:$E$11,MATCH($D92,[1]평가지표!$B$5:$B$11,0),3)*$AF92),"",INDEX([1]평가지표!$C$5:$E$11,MATCH($D92,[1]평가지표!$B$5:$B$11,0),1)*$R92+INDEX([1]평가지표!$C$5:$E$11,MATCH($D92,[1]평가지표!$B$5:$B$11,0),2)*$U92+INDEX([1]평가지표!$C$5:$E$11,MATCH($D92,[1]평가지표!$B$5:$B$11,0),3)*$AF92)</f>
        <v>91.399999999999991</v>
      </c>
      <c r="S92" s="207">
        <f ca="1">IF(ISERROR(ROUND(IF(U92=100,T92,INDEX('[1]성적 계산식'!$A$9:$A$36,COUNTIF(OFFSET('[1]성적 계산식'!$A$9:$A$36,0,MATCH($T92,'[1]성적 계산식'!$B$8:$C$8,0)),"&lt;="&amp;$S92))),1)),0,ROUND(IF(U92=100,T92,INDEX('[1]성적 계산식'!$A$9:$A$36,COUNTIF(OFFSET('[1]성적 계산식'!$A$9:$A$36,0,MATCH($T92,'[1]성적 계산식'!$B$8:$C$8,0)),"&lt;="&amp;$S92))),1))</f>
        <v>0</v>
      </c>
      <c r="T92" s="202"/>
      <c r="U92" s="202"/>
      <c r="V92" s="208">
        <f ca="1">IF($V92="기초생활수급자",INDEX([1]평가지표!$I$4:$J$8,MATCH($W92,기초생활수급자,0),2),IF($V92="차상위계층",92,IF($Y92=0,90,IF($AE92&lt;65%,88,88-($AE92*100-65)*0.4))))</f>
        <v>92</v>
      </c>
      <c r="W92" s="202" t="s">
        <v>180</v>
      </c>
      <c r="X92" s="202"/>
      <c r="Y92" s="209">
        <v>2</v>
      </c>
      <c r="Z92" s="210"/>
      <c r="AA92" s="211" t="e">
        <f t="shared" ca="1" si="5"/>
        <v>#REF!</v>
      </c>
      <c r="AB92" s="212" t="e">
        <f t="shared" ca="1" si="6"/>
        <v>#REF!</v>
      </c>
      <c r="AC92" s="212" t="e">
        <f ca="1">IF(ISERROR(INDEX(INDIRECT("'"&amp;$V92&amp;"'!$B$2:$K$15"),$Z92+1,$X92)),#REF!,INDEX(INDIRECT("'"&amp;$V92&amp;"'!$B$2:$K$15"),$Z92+1,$X92))</f>
        <v>#REF!</v>
      </c>
      <c r="AD92" s="213" t="e">
        <f t="shared" ca="1" si="7"/>
        <v>#REF!</v>
      </c>
      <c r="AE92" s="213" t="e">
        <f t="shared" ca="1" si="8"/>
        <v>#REF!</v>
      </c>
      <c r="AF92" s="214" t="e">
        <f t="shared" ca="1" si="9"/>
        <v>#REF!</v>
      </c>
      <c r="AG92" s="235">
        <v>27</v>
      </c>
      <c r="AH92" s="202"/>
      <c r="AI92" s="215">
        <v>300000</v>
      </c>
      <c r="AJ92" s="216"/>
      <c r="AK92" s="210"/>
      <c r="AL92" s="217"/>
      <c r="AM92" s="217"/>
      <c r="AN92" s="218">
        <f t="shared" si="10"/>
        <v>0</v>
      </c>
      <c r="AO92" s="202"/>
    </row>
    <row r="93" spans="1:41" hidden="1">
      <c r="A93" s="56">
        <v>88</v>
      </c>
      <c r="B93" s="132" t="s">
        <v>649</v>
      </c>
      <c r="C93" s="200" t="s">
        <v>30</v>
      </c>
      <c r="D93" s="201" t="s">
        <v>31</v>
      </c>
      <c r="E93" s="202" t="s">
        <v>663</v>
      </c>
      <c r="F93" s="203" t="s">
        <v>664</v>
      </c>
      <c r="G93" s="202" t="s">
        <v>136</v>
      </c>
      <c r="H93" s="204" t="s">
        <v>665</v>
      </c>
      <c r="I93" s="140" t="s">
        <v>2837</v>
      </c>
      <c r="J93" s="205" t="s">
        <v>653</v>
      </c>
      <c r="K93" s="205"/>
      <c r="L93" s="202">
        <v>1</v>
      </c>
      <c r="M93" s="202" t="s">
        <v>666</v>
      </c>
      <c r="N93" s="202" t="s">
        <v>666</v>
      </c>
      <c r="O93" s="202" t="s">
        <v>204</v>
      </c>
      <c r="P93" s="202" t="s">
        <v>667</v>
      </c>
      <c r="Q93" s="202" t="s">
        <v>663</v>
      </c>
      <c r="R93" s="206">
        <f ca="1">IF(ISERROR(INDEX([1]평가지표!$C$5:$E$11,MATCH($D93,[1]평가지표!$B$5:$B$11,0),1)*$R93+INDEX([1]평가지표!$C$5:$E$11,MATCH($D93,[1]평가지표!$B$5:$B$11,0),2)*$U93+INDEX([1]평가지표!$C$5:$E$11,MATCH($D93,[1]평가지표!$B$5:$B$11,0),3)*$AF93),"",INDEX([1]평가지표!$C$5:$E$11,MATCH($D93,[1]평가지표!$B$5:$B$11,0),1)*$R93+INDEX([1]평가지표!$C$5:$E$11,MATCH($D93,[1]평가지표!$B$5:$B$11,0),2)*$U93+INDEX([1]평가지표!$C$5:$E$11,MATCH($D93,[1]평가지표!$B$5:$B$11,0),3)*$AF93)</f>
        <v>90.199999999999989</v>
      </c>
      <c r="S93" s="207">
        <f ca="1">IF(ISERROR(ROUND(IF(U93=100,T93,INDEX('[1]성적 계산식'!$A$9:$A$36,COUNTIF(OFFSET('[1]성적 계산식'!$A$9:$A$36,0,MATCH($T93,'[1]성적 계산식'!$B$8:$C$8,0)),"&lt;="&amp;$S93))),1)),0,ROUND(IF(U93=100,T93,INDEX('[1]성적 계산식'!$A$9:$A$36,COUNTIF(OFFSET('[1]성적 계산식'!$A$9:$A$36,0,MATCH($T93,'[1]성적 계산식'!$B$8:$C$8,0)),"&lt;="&amp;$S93))),1))</f>
        <v>0</v>
      </c>
      <c r="T93" s="202"/>
      <c r="U93" s="202"/>
      <c r="V93" s="208">
        <f ca="1">IF($V93="기초생활수급자",INDEX([1]평가지표!$I$4:$J$8,MATCH($W93,기초생활수급자,0),2),IF($V93="차상위계층",92,IF($Y93=0,90,IF($AE93&lt;65%,88,88-($AE93*100-65)*0.4))))</f>
        <v>96</v>
      </c>
      <c r="W93" s="202" t="s">
        <v>41</v>
      </c>
      <c r="X93" s="202" t="s">
        <v>76</v>
      </c>
      <c r="Y93" s="209">
        <v>5</v>
      </c>
      <c r="Z93" s="210"/>
      <c r="AA93" s="211" t="e">
        <f t="shared" ca="1" si="5"/>
        <v>#REF!</v>
      </c>
      <c r="AB93" s="212" t="e">
        <f t="shared" ca="1" si="6"/>
        <v>#REF!</v>
      </c>
      <c r="AC93" s="212" t="e">
        <f ca="1">IF(ISERROR(INDEX(INDIRECT("'"&amp;$V93&amp;"'!$B$2:$K$15"),$Z93+1,$X93)),#REF!,INDEX(INDIRECT("'"&amp;$V93&amp;"'!$B$2:$K$15"),$Z93+1,$X93))</f>
        <v>#REF!</v>
      </c>
      <c r="AD93" s="213" t="e">
        <f t="shared" ca="1" si="7"/>
        <v>#REF!</v>
      </c>
      <c r="AE93" s="213" t="e">
        <f t="shared" ca="1" si="8"/>
        <v>#REF!</v>
      </c>
      <c r="AF93" s="214" t="e">
        <f t="shared" ca="1" si="9"/>
        <v>#REF!</v>
      </c>
      <c r="AG93" s="235">
        <v>23</v>
      </c>
      <c r="AH93" s="202"/>
      <c r="AI93" s="215">
        <v>300000</v>
      </c>
      <c r="AJ93" s="216"/>
      <c r="AK93" s="210"/>
      <c r="AL93" s="217"/>
      <c r="AM93" s="217"/>
      <c r="AN93" s="218">
        <f t="shared" si="10"/>
        <v>0</v>
      </c>
      <c r="AO93" s="202"/>
    </row>
    <row r="94" spans="1:41" hidden="1">
      <c r="A94" s="56">
        <v>89</v>
      </c>
      <c r="B94" s="132" t="s">
        <v>649</v>
      </c>
      <c r="C94" s="200" t="s">
        <v>30</v>
      </c>
      <c r="D94" s="201" t="s">
        <v>31</v>
      </c>
      <c r="E94" s="202" t="s">
        <v>694</v>
      </c>
      <c r="F94" s="203" t="s">
        <v>695</v>
      </c>
      <c r="G94" s="202" t="s">
        <v>136</v>
      </c>
      <c r="H94" s="204" t="s">
        <v>696</v>
      </c>
      <c r="I94" s="140" t="s">
        <v>2837</v>
      </c>
      <c r="J94" s="205" t="s">
        <v>671</v>
      </c>
      <c r="K94" s="205"/>
      <c r="L94" s="202">
        <v>1</v>
      </c>
      <c r="M94" s="202"/>
      <c r="N94" s="202" t="s">
        <v>697</v>
      </c>
      <c r="O94" s="202" t="s">
        <v>141</v>
      </c>
      <c r="P94" s="202" t="s">
        <v>698</v>
      </c>
      <c r="Q94" s="202" t="s">
        <v>694</v>
      </c>
      <c r="R94" s="206">
        <f ca="1">IF(ISERROR(INDEX([1]평가지표!$C$5:$E$11,MATCH($D94,[1]평가지표!$B$5:$B$11,0),1)*$R94+INDEX([1]평가지표!$C$5:$E$11,MATCH($D94,[1]평가지표!$B$5:$B$11,0),2)*$U94+INDEX([1]평가지표!$C$5:$E$11,MATCH($D94,[1]평가지표!$B$5:$B$11,0),3)*$AF94),"",INDEX([1]평가지표!$C$5:$E$11,MATCH($D94,[1]평가지표!$B$5:$B$11,0),1)*$R94+INDEX([1]평가지표!$C$5:$E$11,MATCH($D94,[1]평가지표!$B$5:$B$11,0),2)*$U94+INDEX([1]평가지표!$C$5:$E$11,MATCH($D94,[1]평가지표!$B$5:$B$11,0),3)*$AF94)</f>
        <v>89.399999999999991</v>
      </c>
      <c r="S94" s="207">
        <f ca="1">IF(ISERROR(ROUND(IF(U94=100,T94,INDEX('[1]성적 계산식'!$A$9:$A$36,COUNTIF(OFFSET('[1]성적 계산식'!$A$9:$A$36,0,MATCH($T94,'[1]성적 계산식'!$B$8:$C$8,0)),"&lt;="&amp;$S94))),1)),0,ROUND(IF(U94=100,T94,INDEX('[1]성적 계산식'!$A$9:$A$36,COUNTIF(OFFSET('[1]성적 계산식'!$A$9:$A$36,0,MATCH($T94,'[1]성적 계산식'!$B$8:$C$8,0)),"&lt;="&amp;$S94))),1))</f>
        <v>0</v>
      </c>
      <c r="T94" s="202"/>
      <c r="U94" s="202"/>
      <c r="V94" s="208">
        <f ca="1">IF($V94="기초생활수급자",INDEX([1]평가지표!$I$4:$J$8,MATCH($W94,기초생활수급자,0),2),IF($V94="차상위계층",92,IF($Y94=0,90,IF($AE94&lt;65%,88,88-($AE94*100-65)*0.4))))</f>
        <v>92</v>
      </c>
      <c r="W94" s="202" t="s">
        <v>180</v>
      </c>
      <c r="X94" s="202"/>
      <c r="Y94" s="209">
        <v>4</v>
      </c>
      <c r="Z94" s="210"/>
      <c r="AA94" s="211" t="e">
        <f t="shared" ca="1" si="5"/>
        <v>#REF!</v>
      </c>
      <c r="AB94" s="212" t="e">
        <f t="shared" ca="1" si="6"/>
        <v>#REF!</v>
      </c>
      <c r="AC94" s="212" t="e">
        <f ca="1">IF(ISERROR(INDEX(INDIRECT("'"&amp;$V94&amp;"'!$B$2:$K$15"),$Z94+1,$X94)),#REF!,INDEX(INDIRECT("'"&amp;$V94&amp;"'!$B$2:$K$15"),$Z94+1,$X94))</f>
        <v>#REF!</v>
      </c>
      <c r="AD94" s="213" t="e">
        <f t="shared" ca="1" si="7"/>
        <v>#REF!</v>
      </c>
      <c r="AE94" s="213" t="e">
        <f t="shared" ca="1" si="8"/>
        <v>#REF!</v>
      </c>
      <c r="AF94" s="214" t="e">
        <f t="shared" ca="1" si="9"/>
        <v>#REF!</v>
      </c>
      <c r="AG94" s="235">
        <v>25</v>
      </c>
      <c r="AH94" s="202"/>
      <c r="AI94" s="215">
        <v>300000</v>
      </c>
      <c r="AJ94" s="216"/>
      <c r="AK94" s="210"/>
      <c r="AL94" s="217"/>
      <c r="AM94" s="217"/>
      <c r="AN94" s="218">
        <f t="shared" si="10"/>
        <v>0</v>
      </c>
      <c r="AO94" s="202"/>
    </row>
    <row r="95" spans="1:41" hidden="1">
      <c r="A95" s="56">
        <v>90</v>
      </c>
      <c r="B95" s="132" t="s">
        <v>649</v>
      </c>
      <c r="C95" s="200" t="s">
        <v>30</v>
      </c>
      <c r="D95" s="201" t="s">
        <v>31</v>
      </c>
      <c r="E95" s="202" t="s">
        <v>675</v>
      </c>
      <c r="F95" s="203" t="s">
        <v>676</v>
      </c>
      <c r="G95" s="202" t="s">
        <v>32</v>
      </c>
      <c r="H95" s="204" t="s">
        <v>677</v>
      </c>
      <c r="I95" s="140" t="s">
        <v>2837</v>
      </c>
      <c r="J95" s="205" t="s">
        <v>671</v>
      </c>
      <c r="K95" s="205"/>
      <c r="L95" s="202">
        <v>3</v>
      </c>
      <c r="M95" s="202" t="s">
        <v>678</v>
      </c>
      <c r="N95" s="202" t="s">
        <v>679</v>
      </c>
      <c r="O95" s="202" t="s">
        <v>141</v>
      </c>
      <c r="P95" s="202" t="s">
        <v>680</v>
      </c>
      <c r="Q95" s="202" t="s">
        <v>675</v>
      </c>
      <c r="R95" s="206">
        <f ca="1">IF(ISERROR(INDEX([1]평가지표!$C$5:$E$11,MATCH($D95,[1]평가지표!$B$5:$B$11,0),1)*$R95+INDEX([1]평가지표!$C$5:$E$11,MATCH($D95,[1]평가지표!$B$5:$B$11,0),2)*$U95+INDEX([1]평가지표!$C$5:$E$11,MATCH($D95,[1]평가지표!$B$5:$B$11,0),3)*$AF95),"",INDEX([1]평가지표!$C$5:$E$11,MATCH($D95,[1]평가지표!$B$5:$B$11,0),1)*$R95+INDEX([1]평가지표!$C$5:$E$11,MATCH($D95,[1]평가지표!$B$5:$B$11,0),2)*$U95+INDEX([1]평가지표!$C$5:$E$11,MATCH($D95,[1]평가지표!$B$5:$B$11,0),3)*$AF95)</f>
        <v>85.8</v>
      </c>
      <c r="S95" s="207">
        <f ca="1">IF(ISERROR(ROUND(IF(U95=100,T95,INDEX('[1]성적 계산식'!$A$9:$A$36,COUNTIF(OFFSET('[1]성적 계산식'!$A$9:$A$36,0,MATCH($T95,'[1]성적 계산식'!$B$8:$C$8,0)),"&lt;="&amp;$S95))),1)),0,ROUND(IF(U95=100,T95,INDEX('[1]성적 계산식'!$A$9:$A$36,COUNTIF(OFFSET('[1]성적 계산식'!$A$9:$A$36,0,MATCH($T95,'[1]성적 계산식'!$B$8:$C$8,0)),"&lt;="&amp;$S95))),1))</f>
        <v>0</v>
      </c>
      <c r="T95" s="202"/>
      <c r="U95" s="202"/>
      <c r="V95" s="208">
        <f ca="1">IF($V95="기초생활수급자",INDEX([1]평가지표!$I$4:$J$8,MATCH($W95,기초생활수급자,0),2),IF($V95="차상위계층",92,IF($Y95=0,90,IF($AE95&lt;65%,88,88-($AE95*100-65)*0.4))))</f>
        <v>94</v>
      </c>
      <c r="W95" s="202" t="s">
        <v>41</v>
      </c>
      <c r="X95" s="202" t="s">
        <v>435</v>
      </c>
      <c r="Y95" s="209">
        <v>3</v>
      </c>
      <c r="Z95" s="210"/>
      <c r="AA95" s="211" t="e">
        <f t="shared" ca="1" si="5"/>
        <v>#REF!</v>
      </c>
      <c r="AB95" s="212" t="e">
        <f t="shared" ca="1" si="6"/>
        <v>#REF!</v>
      </c>
      <c r="AC95" s="212" t="e">
        <f ca="1">IF(ISERROR(INDEX(INDIRECT("'"&amp;$V95&amp;"'!$B$2:$K$15"),$Z95+1,$X95)),#REF!,INDEX(INDIRECT("'"&amp;$V95&amp;"'!$B$2:$K$15"),$Z95+1,$X95))</f>
        <v>#REF!</v>
      </c>
      <c r="AD95" s="213" t="e">
        <f t="shared" ca="1" si="7"/>
        <v>#REF!</v>
      </c>
      <c r="AE95" s="213" t="e">
        <f t="shared" ca="1" si="8"/>
        <v>#REF!</v>
      </c>
      <c r="AF95" s="214" t="e">
        <f t="shared" ca="1" si="9"/>
        <v>#REF!</v>
      </c>
      <c r="AG95" s="235">
        <v>20</v>
      </c>
      <c r="AH95" s="202"/>
      <c r="AI95" s="215">
        <v>300000</v>
      </c>
      <c r="AJ95" s="216"/>
      <c r="AK95" s="210"/>
      <c r="AL95" s="217"/>
      <c r="AM95" s="217"/>
      <c r="AN95" s="218">
        <f t="shared" si="10"/>
        <v>0</v>
      </c>
      <c r="AO95" s="202"/>
    </row>
    <row r="96" spans="1:41" hidden="1">
      <c r="A96" s="56">
        <v>91</v>
      </c>
      <c r="B96" s="132" t="s">
        <v>649</v>
      </c>
      <c r="C96" s="200" t="s">
        <v>30</v>
      </c>
      <c r="D96" s="201" t="s">
        <v>31</v>
      </c>
      <c r="E96" s="202" t="s">
        <v>699</v>
      </c>
      <c r="F96" s="203" t="s">
        <v>700</v>
      </c>
      <c r="G96" s="202" t="s">
        <v>32</v>
      </c>
      <c r="H96" s="204" t="s">
        <v>701</v>
      </c>
      <c r="I96" s="140" t="s">
        <v>2838</v>
      </c>
      <c r="J96" s="205" t="s">
        <v>702</v>
      </c>
      <c r="K96" s="205"/>
      <c r="L96" s="202">
        <v>3</v>
      </c>
      <c r="M96" s="202" t="s">
        <v>703</v>
      </c>
      <c r="N96" s="202" t="s">
        <v>704</v>
      </c>
      <c r="O96" s="202" t="s">
        <v>141</v>
      </c>
      <c r="P96" s="202" t="s">
        <v>705</v>
      </c>
      <c r="Q96" s="202" t="s">
        <v>699</v>
      </c>
      <c r="R96" s="206">
        <f ca="1">IF(ISERROR(INDEX([1]평가지표!$C$5:$E$11,MATCH($D96,[1]평가지표!$B$5:$B$11,0),1)*$R96+INDEX([1]평가지표!$C$5:$E$11,MATCH($D96,[1]평가지표!$B$5:$B$11,0),2)*$U96+INDEX([1]평가지표!$C$5:$E$11,MATCH($D96,[1]평가지표!$B$5:$B$11,0),3)*$AF96),"",INDEX([1]평가지표!$C$5:$E$11,MATCH($D96,[1]평가지표!$B$5:$B$11,0),1)*$R96+INDEX([1]평가지표!$C$5:$E$11,MATCH($D96,[1]평가지표!$B$5:$B$11,0),2)*$U96+INDEX([1]평가지표!$C$5:$E$11,MATCH($D96,[1]평가지표!$B$5:$B$11,0),3)*$AF96)</f>
        <v>99</v>
      </c>
      <c r="S96" s="207">
        <f ca="1">IF(ISERROR(ROUND(IF(U96=100,T96,INDEX('[1]성적 계산식'!$A$9:$A$36,COUNTIF(OFFSET('[1]성적 계산식'!$A$9:$A$36,0,MATCH($T96,'[1]성적 계산식'!$B$8:$C$8,0)),"&lt;="&amp;$S96))),1)),0,ROUND(IF(U96=100,T96,INDEX('[1]성적 계산식'!$A$9:$A$36,COUNTIF(OFFSET('[1]성적 계산식'!$A$9:$A$36,0,MATCH($T96,'[1]성적 계산식'!$B$8:$C$8,0)),"&lt;="&amp;$S96))),1))</f>
        <v>0</v>
      </c>
      <c r="T96" s="202"/>
      <c r="U96" s="202"/>
      <c r="V96" s="208">
        <f ca="1">IF($V96="기초생활수급자",INDEX([1]평가지표!$I$4:$J$8,MATCH($W96,기초생활수급자,0),2),IF($V96="차상위계층",92,IF($Y96=0,90,IF($AE96&lt;65%,88,88-($AE96*100-65)*0.4))))</f>
        <v>100</v>
      </c>
      <c r="W96" s="202" t="s">
        <v>41</v>
      </c>
      <c r="X96" s="202" t="s">
        <v>33</v>
      </c>
      <c r="Y96" s="209">
        <v>4</v>
      </c>
      <c r="Z96" s="210"/>
      <c r="AA96" s="211" t="e">
        <f t="shared" ca="1" si="5"/>
        <v>#REF!</v>
      </c>
      <c r="AB96" s="212" t="e">
        <f t="shared" ca="1" si="6"/>
        <v>#REF!</v>
      </c>
      <c r="AC96" s="212" t="e">
        <f ca="1">IF(ISERROR(INDEX(INDIRECT("'"&amp;$V96&amp;"'!$B$2:$K$15"),$Z96+1,$X96)),#REF!,INDEX(INDIRECT("'"&amp;$V96&amp;"'!$B$2:$K$15"),$Z96+1,$X96))</f>
        <v>#REF!</v>
      </c>
      <c r="AD96" s="213" t="e">
        <f t="shared" ca="1" si="7"/>
        <v>#REF!</v>
      </c>
      <c r="AE96" s="213" t="e">
        <f t="shared" ca="1" si="8"/>
        <v>#REF!</v>
      </c>
      <c r="AF96" s="214" t="e">
        <f t="shared" ca="1" si="9"/>
        <v>#REF!</v>
      </c>
      <c r="AG96" s="235">
        <v>29</v>
      </c>
      <c r="AH96" s="202"/>
      <c r="AI96" s="220">
        <v>500000</v>
      </c>
      <c r="AJ96" s="216"/>
      <c r="AK96" s="210"/>
      <c r="AL96" s="217"/>
      <c r="AM96" s="217"/>
      <c r="AN96" s="218">
        <f t="shared" si="10"/>
        <v>0</v>
      </c>
      <c r="AO96" s="202"/>
    </row>
    <row r="97" spans="1:41" hidden="1">
      <c r="A97" s="56">
        <v>92</v>
      </c>
      <c r="B97" s="132" t="s">
        <v>649</v>
      </c>
      <c r="C97" s="200" t="s">
        <v>30</v>
      </c>
      <c r="D97" s="201" t="s">
        <v>31</v>
      </c>
      <c r="E97" s="202" t="s">
        <v>706</v>
      </c>
      <c r="F97" s="203" t="s">
        <v>707</v>
      </c>
      <c r="G97" s="202" t="s">
        <v>136</v>
      </c>
      <c r="H97" s="204" t="s">
        <v>708</v>
      </c>
      <c r="I97" s="140" t="s">
        <v>2839</v>
      </c>
      <c r="J97" s="221" t="s">
        <v>709</v>
      </c>
      <c r="K97" s="222" t="s">
        <v>2849</v>
      </c>
      <c r="L97" s="202">
        <v>4</v>
      </c>
      <c r="M97" s="202" t="s">
        <v>710</v>
      </c>
      <c r="N97" s="202" t="s">
        <v>711</v>
      </c>
      <c r="O97" s="221" t="s">
        <v>712</v>
      </c>
      <c r="P97" s="221" t="s">
        <v>713</v>
      </c>
      <c r="Q97" s="221" t="s">
        <v>706</v>
      </c>
      <c r="R97" s="206">
        <f ca="1">IF(ISERROR(INDEX([1]평가지표!$C$5:$E$11,MATCH($D97,[1]평가지표!$B$5:$B$11,0),1)*$R97+INDEX([1]평가지표!$C$5:$E$11,MATCH($D97,[1]평가지표!$B$5:$B$11,0),2)*$U97+INDEX([1]평가지표!$C$5:$E$11,MATCH($D97,[1]평가지표!$B$5:$B$11,0),3)*$AF97),"",INDEX([1]평가지표!$C$5:$E$11,MATCH($D97,[1]평가지표!$B$5:$B$11,0),1)*$R97+INDEX([1]평가지표!$C$5:$E$11,MATCH($D97,[1]평가지표!$B$5:$B$11,0),2)*$U97+INDEX([1]평가지표!$C$5:$E$11,MATCH($D97,[1]평가지표!$B$5:$B$11,0),3)*$AF97)</f>
        <v>99</v>
      </c>
      <c r="S97" s="207">
        <f ca="1">IF(ISERROR(ROUND(IF(U97=100,T97,INDEX('[1]성적 계산식'!$A$9:$A$36,COUNTIF(OFFSET('[1]성적 계산식'!$A$9:$A$36,0,MATCH($T97,'[1]성적 계산식'!$B$8:$C$8,0)),"&lt;="&amp;$S97))),1)),0,ROUND(IF(U97=100,T97,INDEX('[1]성적 계산식'!$A$9:$A$36,COUNTIF(OFFSET('[1]성적 계산식'!$A$9:$A$36,0,MATCH($T97,'[1]성적 계산식'!$B$8:$C$8,0)),"&lt;="&amp;$S97))),1))</f>
        <v>0</v>
      </c>
      <c r="T97" s="202"/>
      <c r="U97" s="202"/>
      <c r="V97" s="208">
        <f ca="1">IF($V97="기초생활수급자",INDEX([1]평가지표!$I$4:$J$8,MATCH($W97,기초생활수급자,0),2),IF($V97="차상위계층",92,IF($Y97=0,90,IF($AE97&lt;65%,88,88-($AE97*100-65)*0.4))))</f>
        <v>100</v>
      </c>
      <c r="W97" s="202" t="s">
        <v>41</v>
      </c>
      <c r="X97" s="202" t="s">
        <v>33</v>
      </c>
      <c r="Y97" s="209">
        <v>3</v>
      </c>
      <c r="Z97" s="210"/>
      <c r="AA97" s="211" t="e">
        <f t="shared" ca="1" si="5"/>
        <v>#REF!</v>
      </c>
      <c r="AB97" s="212" t="e">
        <f t="shared" ca="1" si="6"/>
        <v>#REF!</v>
      </c>
      <c r="AC97" s="212" t="e">
        <f ca="1">IF(ISERROR(INDEX(INDIRECT("'"&amp;$V97&amp;"'!$B$2:$K$15"),$Z97+1,$X97)),#REF!,INDEX(INDIRECT("'"&amp;$V97&amp;"'!$B$2:$K$15"),$Z97+1,$X97))</f>
        <v>#REF!</v>
      </c>
      <c r="AD97" s="213" t="e">
        <f t="shared" ca="1" si="7"/>
        <v>#REF!</v>
      </c>
      <c r="AE97" s="213" t="e">
        <f t="shared" ca="1" si="8"/>
        <v>#REF!</v>
      </c>
      <c r="AF97" s="214" t="e">
        <f t="shared" ca="1" si="9"/>
        <v>#REF!</v>
      </c>
      <c r="AG97" s="235">
        <v>29</v>
      </c>
      <c r="AH97" s="202" t="s">
        <v>714</v>
      </c>
      <c r="AI97" s="223">
        <v>1500000</v>
      </c>
      <c r="AJ97" s="216" t="s">
        <v>715</v>
      </c>
      <c r="AK97" s="210">
        <v>1719000</v>
      </c>
      <c r="AL97" s="217">
        <v>1719000</v>
      </c>
      <c r="AM97" s="217"/>
      <c r="AN97" s="218">
        <f t="shared" si="10"/>
        <v>150439900</v>
      </c>
      <c r="AO97" s="202"/>
    </row>
    <row r="98" spans="1:41" hidden="1">
      <c r="A98" s="56">
        <v>93</v>
      </c>
      <c r="B98" s="132" t="s">
        <v>649</v>
      </c>
      <c r="C98" s="200" t="s">
        <v>30</v>
      </c>
      <c r="D98" s="201" t="s">
        <v>31</v>
      </c>
      <c r="E98" s="202" t="s">
        <v>716</v>
      </c>
      <c r="F98" s="203" t="s">
        <v>717</v>
      </c>
      <c r="G98" s="202" t="s">
        <v>136</v>
      </c>
      <c r="H98" s="204" t="s">
        <v>718</v>
      </c>
      <c r="I98" s="140" t="s">
        <v>2839</v>
      </c>
      <c r="J98" s="221" t="s">
        <v>719</v>
      </c>
      <c r="K98" s="222" t="s">
        <v>720</v>
      </c>
      <c r="L98" s="202">
        <v>1</v>
      </c>
      <c r="M98" s="202" t="s">
        <v>721</v>
      </c>
      <c r="N98" s="202"/>
      <c r="O98" s="202" t="s">
        <v>141</v>
      </c>
      <c r="P98" s="202" t="s">
        <v>722</v>
      </c>
      <c r="Q98" s="202" t="s">
        <v>716</v>
      </c>
      <c r="R98" s="206">
        <f ca="1">IF(ISERROR(INDEX([1]평가지표!$C$5:$E$11,MATCH($D98,[1]평가지표!$B$5:$B$11,0),1)*$R98+INDEX([1]평가지표!$C$5:$E$11,MATCH($D98,[1]평가지표!$B$5:$B$11,0),2)*$U98+INDEX([1]평가지표!$C$5:$E$11,MATCH($D98,[1]평가지표!$B$5:$B$11,0),3)*$AF98),"",INDEX([1]평가지표!$C$5:$E$11,MATCH($D98,[1]평가지표!$B$5:$B$11,0),1)*$R98+INDEX([1]평가지표!$C$5:$E$11,MATCH($D98,[1]평가지표!$B$5:$B$11,0),2)*$U98+INDEX([1]평가지표!$C$5:$E$11,MATCH($D98,[1]평가지표!$B$5:$B$11,0),3)*$AF98)</f>
        <v>97</v>
      </c>
      <c r="S98" s="207">
        <f ca="1">IF(ISERROR(ROUND(IF(U98=100,T98,INDEX('[1]성적 계산식'!$A$9:$A$36,COUNTIF(OFFSET('[1]성적 계산식'!$A$9:$A$36,0,MATCH($T98,'[1]성적 계산식'!$B$8:$C$8,0)),"&lt;="&amp;$S98))),1)),0,ROUND(IF(U98=100,T98,INDEX('[1]성적 계산식'!$A$9:$A$36,COUNTIF(OFFSET('[1]성적 계산식'!$A$9:$A$36,0,MATCH($T98,'[1]성적 계산식'!$B$8:$C$8,0)),"&lt;="&amp;$S98))),1))</f>
        <v>0</v>
      </c>
      <c r="T98" s="202"/>
      <c r="U98" s="202"/>
      <c r="V98" s="208">
        <f ca="1">IF($V98="기초생활수급자",INDEX([1]평가지표!$I$4:$J$8,MATCH($W98,기초생활수급자,0),2),IF($V98="차상위계층",92,IF($Y98=0,90,IF($AE98&lt;65%,88,88-($AE98*100-65)*0.4))))</f>
        <v>100</v>
      </c>
      <c r="W98" s="202" t="s">
        <v>41</v>
      </c>
      <c r="X98" s="202" t="s">
        <v>33</v>
      </c>
      <c r="Y98" s="209">
        <v>4</v>
      </c>
      <c r="Z98" s="210"/>
      <c r="AA98" s="211" t="e">
        <f t="shared" ca="1" si="5"/>
        <v>#REF!</v>
      </c>
      <c r="AB98" s="212" t="e">
        <f t="shared" ca="1" si="6"/>
        <v>#REF!</v>
      </c>
      <c r="AC98" s="212" t="e">
        <f ca="1">IF(ISERROR(INDEX(INDIRECT("'"&amp;$V98&amp;"'!$B$2:$K$15"),$Z98+1,$X98)),#REF!,INDEX(INDIRECT("'"&amp;$V98&amp;"'!$B$2:$K$15"),$Z98+1,$X98))</f>
        <v>#REF!</v>
      </c>
      <c r="AD98" s="213" t="e">
        <f t="shared" ca="1" si="7"/>
        <v>#REF!</v>
      </c>
      <c r="AE98" s="213" t="e">
        <f t="shared" ca="1" si="8"/>
        <v>#REF!</v>
      </c>
      <c r="AF98" s="214" t="e">
        <f t="shared" ca="1" si="9"/>
        <v>#REF!</v>
      </c>
      <c r="AG98" s="235">
        <v>27</v>
      </c>
      <c r="AH98" s="202" t="s">
        <v>714</v>
      </c>
      <c r="AI98" s="223">
        <v>1500000</v>
      </c>
      <c r="AJ98" s="216" t="s">
        <v>723</v>
      </c>
      <c r="AK98" s="210">
        <v>2673400</v>
      </c>
      <c r="AL98" s="217">
        <v>2636400</v>
      </c>
      <c r="AM98" s="217"/>
      <c r="AN98" s="218">
        <f t="shared" si="10"/>
        <v>166841303</v>
      </c>
      <c r="AO98" s="202"/>
    </row>
    <row r="99" spans="1:41" hidden="1">
      <c r="A99" s="56">
        <v>94</v>
      </c>
      <c r="B99" s="132" t="s">
        <v>649</v>
      </c>
      <c r="C99" s="200" t="s">
        <v>30</v>
      </c>
      <c r="D99" s="201" t="s">
        <v>31</v>
      </c>
      <c r="E99" s="202" t="s">
        <v>724</v>
      </c>
      <c r="F99" s="203" t="s">
        <v>725</v>
      </c>
      <c r="G99" s="202" t="s">
        <v>136</v>
      </c>
      <c r="H99" s="204" t="s">
        <v>726</v>
      </c>
      <c r="I99" s="140" t="s">
        <v>2839</v>
      </c>
      <c r="J99" s="221" t="s">
        <v>727</v>
      </c>
      <c r="K99" s="222" t="s">
        <v>728</v>
      </c>
      <c r="L99" s="202">
        <v>3</v>
      </c>
      <c r="M99" s="202" t="s">
        <v>729</v>
      </c>
      <c r="N99" s="202" t="s">
        <v>730</v>
      </c>
      <c r="O99" s="202" t="s">
        <v>277</v>
      </c>
      <c r="P99" s="202" t="s">
        <v>731</v>
      </c>
      <c r="Q99" s="202" t="s">
        <v>724</v>
      </c>
      <c r="R99" s="206">
        <f ca="1">IF(ISERROR(INDEX([1]평가지표!$C$5:$E$11,MATCH($D99,[1]평가지표!$B$5:$B$11,0),1)*$R99+INDEX([1]평가지표!$C$5:$E$11,MATCH($D99,[1]평가지표!$B$5:$B$11,0),2)*$U99+INDEX([1]평가지표!$C$5:$E$11,MATCH($D99,[1]평가지표!$B$5:$B$11,0),3)*$AF99),"",INDEX([1]평가지표!$C$5:$E$11,MATCH($D99,[1]평가지표!$B$5:$B$11,0),1)*$R99+INDEX([1]평가지표!$C$5:$E$11,MATCH($D99,[1]평가지표!$B$5:$B$11,0),2)*$U99+INDEX([1]평가지표!$C$5:$E$11,MATCH($D99,[1]평가지표!$B$5:$B$11,0),3)*$AF99)</f>
        <v>97</v>
      </c>
      <c r="S99" s="207">
        <f ca="1">IF(ISERROR(ROUND(IF(U99=100,T99,INDEX('[1]성적 계산식'!$A$9:$A$36,COUNTIF(OFFSET('[1]성적 계산식'!$A$9:$A$36,0,MATCH($T99,'[1]성적 계산식'!$B$8:$C$8,0)),"&lt;="&amp;$S99))),1)),0,ROUND(IF(U99=100,T99,INDEX('[1]성적 계산식'!$A$9:$A$36,COUNTIF(OFFSET('[1]성적 계산식'!$A$9:$A$36,0,MATCH($T99,'[1]성적 계산식'!$B$8:$C$8,0)),"&lt;="&amp;$S99))),1))</f>
        <v>0</v>
      </c>
      <c r="T99" s="202"/>
      <c r="U99" s="202"/>
      <c r="V99" s="208">
        <f ca="1">IF($V99="기초생활수급자",INDEX([1]평가지표!$I$4:$J$8,MATCH($W99,기초생활수급자,0),2),IF($V99="차상위계층",92,IF($Y99=0,90,IF($AE99&lt;65%,88,88-($AE99*100-65)*0.4))))</f>
        <v>100</v>
      </c>
      <c r="W99" s="202" t="s">
        <v>41</v>
      </c>
      <c r="X99" s="202" t="s">
        <v>33</v>
      </c>
      <c r="Y99" s="209">
        <v>4</v>
      </c>
      <c r="Z99" s="210"/>
      <c r="AA99" s="211" t="e">
        <f t="shared" ca="1" si="5"/>
        <v>#REF!</v>
      </c>
      <c r="AB99" s="212" t="e">
        <f t="shared" ca="1" si="6"/>
        <v>#REF!</v>
      </c>
      <c r="AC99" s="212" t="e">
        <f ca="1">IF(ISERROR(INDEX(INDIRECT("'"&amp;$V99&amp;"'!$B$2:$K$15"),$Z99+1,$X99)),#REF!,INDEX(INDIRECT("'"&amp;$V99&amp;"'!$B$2:$K$15"),$Z99+1,$X99))</f>
        <v>#REF!</v>
      </c>
      <c r="AD99" s="213" t="e">
        <f t="shared" ca="1" si="7"/>
        <v>#REF!</v>
      </c>
      <c r="AE99" s="213" t="e">
        <f t="shared" ca="1" si="8"/>
        <v>#REF!</v>
      </c>
      <c r="AF99" s="214" t="e">
        <f t="shared" ca="1" si="9"/>
        <v>#REF!</v>
      </c>
      <c r="AG99" s="235">
        <v>27</v>
      </c>
      <c r="AH99" s="202" t="s">
        <v>714</v>
      </c>
      <c r="AI99" s="223">
        <v>1500000</v>
      </c>
      <c r="AJ99" s="216" t="s">
        <v>732</v>
      </c>
      <c r="AK99" s="210">
        <v>2695000</v>
      </c>
      <c r="AL99" s="217">
        <v>2229000</v>
      </c>
      <c r="AM99" s="217"/>
      <c r="AN99" s="218">
        <f t="shared" si="10"/>
        <v>134015575</v>
      </c>
      <c r="AO99" s="202"/>
    </row>
    <row r="100" spans="1:41" hidden="1">
      <c r="A100" s="56">
        <v>95</v>
      </c>
      <c r="B100" s="132" t="s">
        <v>649</v>
      </c>
      <c r="C100" s="200" t="s">
        <v>30</v>
      </c>
      <c r="D100" s="201" t="s">
        <v>31</v>
      </c>
      <c r="E100" s="202" t="s">
        <v>733</v>
      </c>
      <c r="F100" s="203" t="s">
        <v>734</v>
      </c>
      <c r="G100" s="202" t="s">
        <v>32</v>
      </c>
      <c r="H100" s="204" t="s">
        <v>735</v>
      </c>
      <c r="I100" s="140" t="s">
        <v>2839</v>
      </c>
      <c r="J100" s="221" t="s">
        <v>719</v>
      </c>
      <c r="K100" s="222" t="s">
        <v>720</v>
      </c>
      <c r="L100" s="202">
        <v>1</v>
      </c>
      <c r="M100" s="202" t="s">
        <v>736</v>
      </c>
      <c r="N100" s="202"/>
      <c r="O100" s="202" t="s">
        <v>141</v>
      </c>
      <c r="P100" s="202" t="s">
        <v>737</v>
      </c>
      <c r="Q100" s="202" t="s">
        <v>733</v>
      </c>
      <c r="R100" s="206">
        <f ca="1">IF(ISERROR(INDEX([1]평가지표!$C$5:$E$11,MATCH($D100,[1]평가지표!$B$5:$B$11,0),1)*$R100+INDEX([1]평가지표!$C$5:$E$11,MATCH($D100,[1]평가지표!$B$5:$B$11,0),2)*$U100+INDEX([1]평가지표!$C$5:$E$11,MATCH($D100,[1]평가지표!$B$5:$B$11,0),3)*$AF100),"",INDEX([1]평가지표!$C$5:$E$11,MATCH($D100,[1]평가지표!$B$5:$B$11,0),1)*$R100+INDEX([1]평가지표!$C$5:$E$11,MATCH($D100,[1]평가지표!$B$5:$B$11,0),2)*$U100+INDEX([1]평가지표!$C$5:$E$11,MATCH($D100,[1]평가지표!$B$5:$B$11,0),3)*$AF100)</f>
        <v>94</v>
      </c>
      <c r="S100" s="207">
        <f ca="1">IF(ISERROR(ROUND(IF(U100=100,T100,INDEX('[1]성적 계산식'!$A$9:$A$36,COUNTIF(OFFSET('[1]성적 계산식'!$A$9:$A$36,0,MATCH($T100,'[1]성적 계산식'!$B$8:$C$8,0)),"&lt;="&amp;$S100))),1)),0,ROUND(IF(U100=100,T100,INDEX('[1]성적 계산식'!$A$9:$A$36,COUNTIF(OFFSET('[1]성적 계산식'!$A$9:$A$36,0,MATCH($T100,'[1]성적 계산식'!$B$8:$C$8,0)),"&lt;="&amp;$S100))),1))</f>
        <v>0</v>
      </c>
      <c r="T100" s="202"/>
      <c r="U100" s="202"/>
      <c r="V100" s="208">
        <f ca="1">IF($V100="기초생활수급자",INDEX([1]평가지표!$I$4:$J$8,MATCH($W100,기초생활수급자,0),2),IF($V100="차상위계층",92,IF($Y100=0,90,IF($AE100&lt;65%,88,88-($AE100*100-65)*0.4))))</f>
        <v>100</v>
      </c>
      <c r="W100" s="202" t="s">
        <v>41</v>
      </c>
      <c r="X100" s="202" t="s">
        <v>33</v>
      </c>
      <c r="Y100" s="209">
        <v>1</v>
      </c>
      <c r="Z100" s="210"/>
      <c r="AA100" s="211" t="e">
        <f t="shared" ca="1" si="5"/>
        <v>#REF!</v>
      </c>
      <c r="AB100" s="212" t="e">
        <f t="shared" ca="1" si="6"/>
        <v>#REF!</v>
      </c>
      <c r="AC100" s="212" t="e">
        <f ca="1">IF(ISERROR(INDEX(INDIRECT("'"&amp;$V100&amp;"'!$B$2:$K$15"),$Z100+1,$X100)),#REF!,INDEX(INDIRECT("'"&amp;$V100&amp;"'!$B$2:$K$15"),$Z100+1,$X100))</f>
        <v>#REF!</v>
      </c>
      <c r="AD100" s="213" t="e">
        <f t="shared" ca="1" si="7"/>
        <v>#REF!</v>
      </c>
      <c r="AE100" s="213" t="e">
        <f t="shared" ca="1" si="8"/>
        <v>#REF!</v>
      </c>
      <c r="AF100" s="214" t="e">
        <f t="shared" ca="1" si="9"/>
        <v>#REF!</v>
      </c>
      <c r="AG100" s="235">
        <v>24</v>
      </c>
      <c r="AH100" s="202" t="s">
        <v>714</v>
      </c>
      <c r="AI100" s="223">
        <v>1500000</v>
      </c>
      <c r="AJ100" s="216" t="s">
        <v>738</v>
      </c>
      <c r="AK100" s="210">
        <v>2673400</v>
      </c>
      <c r="AL100" s="217">
        <v>2636400</v>
      </c>
      <c r="AM100" s="217"/>
      <c r="AN100" s="218">
        <f t="shared" si="10"/>
        <v>175783972</v>
      </c>
      <c r="AO100" s="202"/>
    </row>
    <row r="101" spans="1:41" hidden="1">
      <c r="A101" s="56">
        <v>96</v>
      </c>
      <c r="B101" s="132" t="s">
        <v>649</v>
      </c>
      <c r="C101" s="200" t="s">
        <v>240</v>
      </c>
      <c r="D101" s="201" t="s">
        <v>409</v>
      </c>
      <c r="E101" s="224" t="s">
        <v>739</v>
      </c>
      <c r="F101" s="225" t="s">
        <v>740</v>
      </c>
      <c r="G101" s="224" t="s">
        <v>32</v>
      </c>
      <c r="H101" s="226" t="s">
        <v>741</v>
      </c>
      <c r="I101" s="140" t="s">
        <v>2840</v>
      </c>
      <c r="J101" s="227" t="s">
        <v>742</v>
      </c>
      <c r="K101" s="227"/>
      <c r="L101" s="224">
        <v>6</v>
      </c>
      <c r="M101" s="224"/>
      <c r="N101" s="224" t="s">
        <v>743</v>
      </c>
      <c r="O101" s="228" t="s">
        <v>141</v>
      </c>
      <c r="P101" s="228" t="s">
        <v>744</v>
      </c>
      <c r="Q101" s="228" t="s">
        <v>739</v>
      </c>
      <c r="R101" s="206">
        <f ca="1">IF(ISERROR(INDEX([1]평가지표!$C$5:$E$11,MATCH($D101,[1]평가지표!$B$5:$B$11,0),1)*$R101+INDEX([1]평가지표!$C$5:$E$11,MATCH($D101,[1]평가지표!$B$5:$B$11,0),2)*$U101+INDEX([1]평가지표!$C$5:$E$11,MATCH($D101,[1]평가지표!$B$5:$B$11,0),3)*$AF101),"",INDEX([1]평가지표!$C$5:$E$11,MATCH($D101,[1]평가지표!$B$5:$B$11,0),1)*$R101+INDEX([1]평가지표!$C$5:$E$11,MATCH($D101,[1]평가지표!$B$5:$B$11,0),2)*$U101+INDEX([1]평가지표!$C$5:$E$11,MATCH($D101,[1]평가지표!$B$5:$B$11,0),3)*$AF101)</f>
        <v>100</v>
      </c>
      <c r="S101" s="207">
        <f ca="1">IF(ISERROR(ROUND(IF(U101=100,T101,INDEX('[1]성적 계산식'!$A$9:$A$36,COUNTIF(OFFSET('[1]성적 계산식'!$A$9:$A$36,0,MATCH($T101,'[1]성적 계산식'!$B$8:$C$8,0)),"&lt;="&amp;$S101))),1)),0,ROUND(IF(U101=100,T101,INDEX('[1]성적 계산식'!$A$9:$A$36,COUNTIF(OFFSET('[1]성적 계산식'!$A$9:$A$36,0,MATCH($T101,'[1]성적 계산식'!$B$8:$C$8,0)),"&lt;="&amp;$S101))),1))</f>
        <v>0</v>
      </c>
      <c r="T101" s="202"/>
      <c r="U101" s="202"/>
      <c r="V101" s="208">
        <f ca="1">IF($V101="기초생활수급자",INDEX([1]평가지표!$I$4:$J$8,MATCH($W101,기초생활수급자,0),2),IF($V101="차상위계층",92,IF($Y101=0,90,IF($AE101&lt;65%,88,88-($AE101*100-65)*0.4))))</f>
        <v>100</v>
      </c>
      <c r="W101" s="202" t="s">
        <v>41</v>
      </c>
      <c r="X101" s="202" t="s">
        <v>33</v>
      </c>
      <c r="Y101" s="209">
        <v>4</v>
      </c>
      <c r="Z101" s="210"/>
      <c r="AA101" s="211" t="e">
        <f t="shared" ca="1" si="5"/>
        <v>#REF!</v>
      </c>
      <c r="AB101" s="212" t="e">
        <f t="shared" ca="1" si="6"/>
        <v>#REF!</v>
      </c>
      <c r="AC101" s="212" t="str">
        <f ca="1">IF(ISERROR(INDEX(INDIRECT("'"&amp;$V101&amp;"'!$B$2:$K$15"),$Z101+1,$X101)),$C$33,INDEX(INDIRECT("'"&amp;$V101&amp;"'!$B$2:$K$15"),$Z101+1,$X101))</f>
        <v>특별지정</v>
      </c>
      <c r="AD101" s="213" t="e">
        <f t="shared" ca="1" si="7"/>
        <v>#REF!</v>
      </c>
      <c r="AE101" s="213" t="e">
        <f t="shared" ca="1" si="8"/>
        <v>#REF!</v>
      </c>
      <c r="AF101" s="214" t="e">
        <f t="shared" ca="1" si="9"/>
        <v>#REF!</v>
      </c>
      <c r="AG101" s="229"/>
      <c r="AH101" s="229"/>
      <c r="AI101" s="215">
        <v>200000</v>
      </c>
      <c r="AJ101" s="229"/>
      <c r="AK101" s="229"/>
      <c r="AL101" s="229"/>
      <c r="AM101" s="229"/>
      <c r="AN101" s="230"/>
      <c r="AO101" s="229"/>
    </row>
    <row r="102" spans="1:41" hidden="1">
      <c r="A102" s="56">
        <v>97</v>
      </c>
      <c r="B102" s="132" t="s">
        <v>649</v>
      </c>
      <c r="C102" s="200" t="s">
        <v>240</v>
      </c>
      <c r="D102" s="201" t="s">
        <v>409</v>
      </c>
      <c r="E102" s="224" t="s">
        <v>745</v>
      </c>
      <c r="F102" s="225" t="s">
        <v>746</v>
      </c>
      <c r="G102" s="224" t="s">
        <v>136</v>
      </c>
      <c r="H102" s="226" t="s">
        <v>747</v>
      </c>
      <c r="I102" s="140" t="s">
        <v>2840</v>
      </c>
      <c r="J102" s="227" t="s">
        <v>748</v>
      </c>
      <c r="K102" s="227"/>
      <c r="L102" s="224">
        <v>4</v>
      </c>
      <c r="M102" s="224"/>
      <c r="N102" s="224" t="s">
        <v>749</v>
      </c>
      <c r="O102" s="228" t="s">
        <v>141</v>
      </c>
      <c r="P102" s="228" t="s">
        <v>750</v>
      </c>
      <c r="Q102" s="228" t="s">
        <v>745</v>
      </c>
      <c r="R102" s="206">
        <f ca="1">IF(ISERROR(INDEX([1]평가지표!$C$5:$E$11,MATCH($D102,[1]평가지표!$B$5:$B$11,0),1)*$R102+INDEX([1]평가지표!$C$5:$E$11,MATCH($D102,[1]평가지표!$B$5:$B$11,0),2)*$U102+INDEX([1]평가지표!$C$5:$E$11,MATCH($D102,[1]평가지표!$B$5:$B$11,0),3)*$AF102),"",INDEX([1]평가지표!$C$5:$E$11,MATCH($D102,[1]평가지표!$B$5:$B$11,0),1)*$R102+INDEX([1]평가지표!$C$5:$E$11,MATCH($D102,[1]평가지표!$B$5:$B$11,0),2)*$U102+INDEX([1]평가지표!$C$5:$E$11,MATCH($D102,[1]평가지표!$B$5:$B$11,0),3)*$AF102)</f>
        <v>98</v>
      </c>
      <c r="S102" s="207">
        <f ca="1">IF(ISERROR(ROUND(IF(U102=100,T102,INDEX('[1]성적 계산식'!$A$9:$A$36,COUNTIF(OFFSET('[1]성적 계산식'!$A$9:$A$36,0,MATCH($T102,'[1]성적 계산식'!$B$8:$C$8,0)),"&lt;="&amp;$S102))),1)),0,ROUND(IF(U102=100,T102,INDEX('[1]성적 계산식'!$A$9:$A$36,COUNTIF(OFFSET('[1]성적 계산식'!$A$9:$A$36,0,MATCH($T102,'[1]성적 계산식'!$B$8:$C$8,0)),"&lt;="&amp;$S102))),1))</f>
        <v>0</v>
      </c>
      <c r="T102" s="202"/>
      <c r="U102" s="202"/>
      <c r="V102" s="208">
        <f ca="1">IF($V102="기초생활수급자",INDEX([1]평가지표!$I$4:$J$8,MATCH($W102,기초생활수급자,0),2),IF($V102="차상위계층",92,IF($Y102=0,90,IF($AE102&lt;65%,88,88-($AE102*100-65)*0.4))))</f>
        <v>98</v>
      </c>
      <c r="W102" s="202" t="s">
        <v>41</v>
      </c>
      <c r="X102" s="202" t="s">
        <v>323</v>
      </c>
      <c r="Y102" s="209">
        <v>3</v>
      </c>
      <c r="Z102" s="210"/>
      <c r="AA102" s="211" t="e">
        <f t="shared" ca="1" si="5"/>
        <v>#REF!</v>
      </c>
      <c r="AB102" s="212" t="e">
        <f t="shared" ca="1" si="6"/>
        <v>#REF!</v>
      </c>
      <c r="AC102" s="212" t="str">
        <f ca="1">IF(ISERROR(INDEX(INDIRECT("'"&amp;$V102&amp;"'!$B$2:$K$15"),$Z102+1,$X102)),$C$33,INDEX(INDIRECT("'"&amp;$V102&amp;"'!$B$2:$K$15"),$Z102+1,$X102))</f>
        <v>특별지정</v>
      </c>
      <c r="AD102" s="213" t="e">
        <f t="shared" ca="1" si="7"/>
        <v>#REF!</v>
      </c>
      <c r="AE102" s="213" t="e">
        <f t="shared" ca="1" si="8"/>
        <v>#REF!</v>
      </c>
      <c r="AF102" s="214" t="e">
        <f t="shared" ca="1" si="9"/>
        <v>#REF!</v>
      </c>
      <c r="AG102" s="229"/>
      <c r="AH102" s="229"/>
      <c r="AI102" s="215">
        <v>200000</v>
      </c>
      <c r="AJ102" s="229"/>
      <c r="AK102" s="229"/>
      <c r="AL102" s="229"/>
      <c r="AM102" s="229"/>
      <c r="AN102" s="230"/>
      <c r="AO102" s="229"/>
    </row>
    <row r="103" spans="1:41" hidden="1">
      <c r="A103" s="56">
        <v>98</v>
      </c>
      <c r="B103" s="132" t="s">
        <v>649</v>
      </c>
      <c r="C103" s="200" t="s">
        <v>240</v>
      </c>
      <c r="D103" s="201" t="s">
        <v>409</v>
      </c>
      <c r="E103" s="224" t="s">
        <v>751</v>
      </c>
      <c r="F103" s="225" t="s">
        <v>752</v>
      </c>
      <c r="G103" s="224" t="s">
        <v>32</v>
      </c>
      <c r="H103" s="226" t="s">
        <v>753</v>
      </c>
      <c r="I103" s="140" t="s">
        <v>2840</v>
      </c>
      <c r="J103" s="227" t="s">
        <v>754</v>
      </c>
      <c r="K103" s="227"/>
      <c r="L103" s="224">
        <v>4</v>
      </c>
      <c r="M103" s="224"/>
      <c r="N103" s="224" t="s">
        <v>755</v>
      </c>
      <c r="O103" s="228" t="s">
        <v>225</v>
      </c>
      <c r="P103" s="228" t="s">
        <v>756</v>
      </c>
      <c r="Q103" s="228" t="s">
        <v>751</v>
      </c>
      <c r="R103" s="206">
        <f ca="1">IF(ISERROR(INDEX([1]평가지표!$C$5:$E$11,MATCH($D103,[1]평가지표!$B$5:$B$11,0),1)*$R103+INDEX([1]평가지표!$C$5:$E$11,MATCH($D103,[1]평가지표!$B$5:$B$11,0),2)*$U103+INDEX([1]평가지표!$C$5:$E$11,MATCH($D103,[1]평가지표!$B$5:$B$11,0),3)*$AF103),"",INDEX([1]평가지표!$C$5:$E$11,MATCH($D103,[1]평가지표!$B$5:$B$11,0),1)*$R103+INDEX([1]평가지표!$C$5:$E$11,MATCH($D103,[1]평가지표!$B$5:$B$11,0),2)*$U103+INDEX([1]평가지표!$C$5:$E$11,MATCH($D103,[1]평가지표!$B$5:$B$11,0),3)*$AF103)</f>
        <v>98</v>
      </c>
      <c r="S103" s="207">
        <f ca="1">IF(ISERROR(ROUND(IF(U103=100,T103,INDEX('[1]성적 계산식'!$A$9:$A$36,COUNTIF(OFFSET('[1]성적 계산식'!$A$9:$A$36,0,MATCH($T103,'[1]성적 계산식'!$B$8:$C$8,0)),"&lt;="&amp;$S103))),1)),0,ROUND(IF(U103=100,T103,INDEX('[1]성적 계산식'!$A$9:$A$36,COUNTIF(OFFSET('[1]성적 계산식'!$A$9:$A$36,0,MATCH($T103,'[1]성적 계산식'!$B$8:$C$8,0)),"&lt;="&amp;$S103))),1))</f>
        <v>0</v>
      </c>
      <c r="T103" s="202"/>
      <c r="U103" s="202"/>
      <c r="V103" s="208">
        <f ca="1">IF($V103="기초생활수급자",INDEX([1]평가지표!$I$4:$J$8,MATCH($W103,기초생활수급자,0),2),IF($V103="차상위계층",92,IF($Y103=0,90,IF($AE103&lt;65%,88,88-($AE103*100-65)*0.4))))</f>
        <v>98</v>
      </c>
      <c r="W103" s="202" t="s">
        <v>41</v>
      </c>
      <c r="X103" s="202" t="s">
        <v>323</v>
      </c>
      <c r="Y103" s="209">
        <v>3</v>
      </c>
      <c r="Z103" s="210"/>
      <c r="AA103" s="211" t="e">
        <f t="shared" ca="1" si="5"/>
        <v>#REF!</v>
      </c>
      <c r="AB103" s="212" t="e">
        <f t="shared" ca="1" si="6"/>
        <v>#REF!</v>
      </c>
      <c r="AC103" s="212" t="str">
        <f ca="1">IF(ISERROR(INDEX(INDIRECT("'"&amp;$V103&amp;"'!$B$2:$K$15"),$Z103+1,$X103)),$C$33,INDEX(INDIRECT("'"&amp;$V103&amp;"'!$B$2:$K$15"),$Z103+1,$X103))</f>
        <v>특별지정</v>
      </c>
      <c r="AD103" s="213" t="e">
        <f t="shared" ca="1" si="7"/>
        <v>#REF!</v>
      </c>
      <c r="AE103" s="213" t="e">
        <f t="shared" ca="1" si="8"/>
        <v>#REF!</v>
      </c>
      <c r="AF103" s="214" t="e">
        <f t="shared" ca="1" si="9"/>
        <v>#REF!</v>
      </c>
      <c r="AG103" s="229"/>
      <c r="AH103" s="229"/>
      <c r="AI103" s="215">
        <v>200000</v>
      </c>
      <c r="AJ103" s="229"/>
      <c r="AK103" s="229"/>
      <c r="AL103" s="229"/>
      <c r="AM103" s="229"/>
      <c r="AN103" s="230"/>
      <c r="AO103" s="229"/>
    </row>
    <row r="104" spans="1:41" hidden="1">
      <c r="A104" s="56">
        <v>99</v>
      </c>
      <c r="B104" s="132" t="s">
        <v>649</v>
      </c>
      <c r="C104" s="200" t="s">
        <v>240</v>
      </c>
      <c r="D104" s="201" t="s">
        <v>409</v>
      </c>
      <c r="E104" s="224" t="s">
        <v>757</v>
      </c>
      <c r="F104" s="225" t="s">
        <v>758</v>
      </c>
      <c r="G104" s="224" t="s">
        <v>136</v>
      </c>
      <c r="H104" s="226" t="s">
        <v>759</v>
      </c>
      <c r="I104" s="140" t="s">
        <v>2840</v>
      </c>
      <c r="J104" s="227" t="s">
        <v>748</v>
      </c>
      <c r="K104" s="227"/>
      <c r="L104" s="224">
        <v>6</v>
      </c>
      <c r="M104" s="224" t="s">
        <v>760</v>
      </c>
      <c r="N104" s="224" t="s">
        <v>761</v>
      </c>
      <c r="O104" s="228" t="s">
        <v>141</v>
      </c>
      <c r="P104" s="228" t="s">
        <v>762</v>
      </c>
      <c r="Q104" s="228" t="s">
        <v>757</v>
      </c>
      <c r="R104" s="206">
        <f ca="1">IF(ISERROR(INDEX([1]평가지표!$C$5:$E$11,MATCH($D104,[1]평가지표!$B$5:$B$11,0),1)*$R104+INDEX([1]평가지표!$C$5:$E$11,MATCH($D104,[1]평가지표!$B$5:$B$11,0),2)*$U104+INDEX([1]평가지표!$C$5:$E$11,MATCH($D104,[1]평가지표!$B$5:$B$11,0),3)*$AF104),"",INDEX([1]평가지표!$C$5:$E$11,MATCH($D104,[1]평가지표!$B$5:$B$11,0),1)*$R104+INDEX([1]평가지표!$C$5:$E$11,MATCH($D104,[1]평가지표!$B$5:$B$11,0),2)*$U104+INDEX([1]평가지표!$C$5:$E$11,MATCH($D104,[1]평가지표!$B$5:$B$11,0),3)*$AF104)</f>
        <v>92</v>
      </c>
      <c r="S104" s="207">
        <f ca="1">IF(ISERROR(ROUND(IF(U104=100,T104,INDEX('[1]성적 계산식'!$A$9:$A$36,COUNTIF(OFFSET('[1]성적 계산식'!$A$9:$A$36,0,MATCH($T104,'[1]성적 계산식'!$B$8:$C$8,0)),"&lt;="&amp;$S104))),1)),0,ROUND(IF(U104=100,T104,INDEX('[1]성적 계산식'!$A$9:$A$36,COUNTIF(OFFSET('[1]성적 계산식'!$A$9:$A$36,0,MATCH($T104,'[1]성적 계산식'!$B$8:$C$8,0)),"&lt;="&amp;$S104))),1))</f>
        <v>0</v>
      </c>
      <c r="T104" s="202"/>
      <c r="U104" s="202"/>
      <c r="V104" s="208">
        <f ca="1">IF($V104="기초생활수급자",INDEX([1]평가지표!$I$4:$J$8,MATCH($W104,기초생활수급자,0),2),IF($V104="차상위계층",92,IF($Y104=0,90,IF($AE104&lt;65%,88,88-($AE104*100-65)*0.4))))</f>
        <v>92</v>
      </c>
      <c r="W104" s="202" t="s">
        <v>180</v>
      </c>
      <c r="X104" s="202"/>
      <c r="Y104" s="209">
        <v>4</v>
      </c>
      <c r="Z104" s="210"/>
      <c r="AA104" s="211" t="e">
        <f t="shared" ca="1" si="5"/>
        <v>#REF!</v>
      </c>
      <c r="AB104" s="212" t="e">
        <f t="shared" ca="1" si="6"/>
        <v>#REF!</v>
      </c>
      <c r="AC104" s="212" t="str">
        <f ca="1">IF(ISERROR(INDEX(INDIRECT("'"&amp;$V104&amp;"'!$B$2:$K$15"),$Z104+1,$X104)),$C$33,INDEX(INDIRECT("'"&amp;$V104&amp;"'!$B$2:$K$15"),$Z104+1,$X104))</f>
        <v>특별지정</v>
      </c>
      <c r="AD104" s="213" t="e">
        <f t="shared" ca="1" si="7"/>
        <v>#REF!</v>
      </c>
      <c r="AE104" s="213" t="e">
        <f t="shared" ca="1" si="8"/>
        <v>#REF!</v>
      </c>
      <c r="AF104" s="214" t="e">
        <f t="shared" ca="1" si="9"/>
        <v>#REF!</v>
      </c>
      <c r="AG104" s="229"/>
      <c r="AH104" s="229"/>
      <c r="AI104" s="215">
        <v>200000</v>
      </c>
      <c r="AJ104" s="229"/>
      <c r="AK104" s="229"/>
      <c r="AL104" s="229"/>
      <c r="AM104" s="229"/>
      <c r="AN104" s="230"/>
      <c r="AO104" s="229"/>
    </row>
    <row r="105" spans="1:41" hidden="1">
      <c r="A105" s="56">
        <v>100</v>
      </c>
      <c r="B105" s="132" t="s">
        <v>649</v>
      </c>
      <c r="C105" s="200" t="s">
        <v>240</v>
      </c>
      <c r="D105" s="201" t="s">
        <v>409</v>
      </c>
      <c r="E105" s="224" t="s">
        <v>763</v>
      </c>
      <c r="F105" s="225" t="s">
        <v>764</v>
      </c>
      <c r="G105" s="224" t="s">
        <v>32</v>
      </c>
      <c r="H105" s="226" t="s">
        <v>765</v>
      </c>
      <c r="I105" s="140" t="s">
        <v>2837</v>
      </c>
      <c r="J105" s="227" t="s">
        <v>671</v>
      </c>
      <c r="K105" s="227"/>
      <c r="L105" s="224">
        <v>2</v>
      </c>
      <c r="M105" s="224" t="s">
        <v>766</v>
      </c>
      <c r="N105" s="224" t="s">
        <v>767</v>
      </c>
      <c r="O105" s="224" t="s">
        <v>141</v>
      </c>
      <c r="P105" s="224" t="s">
        <v>768</v>
      </c>
      <c r="Q105" s="224" t="s">
        <v>763</v>
      </c>
      <c r="R105" s="206">
        <f ca="1">IF(ISERROR(INDEX([1]평가지표!$C$5:$E$11,MATCH($D105,[1]평가지표!$B$5:$B$11,0),1)*$R105+INDEX([1]평가지표!$C$5:$E$11,MATCH($D105,[1]평가지표!$B$5:$B$11,0),2)*$U105+INDEX([1]평가지표!$C$5:$E$11,MATCH($D105,[1]평가지표!$B$5:$B$11,0),3)*$AF105),"",INDEX([1]평가지표!$C$5:$E$11,MATCH($D105,[1]평가지표!$B$5:$B$11,0),1)*$R105+INDEX([1]평가지표!$C$5:$E$11,MATCH($D105,[1]평가지표!$B$5:$B$11,0),2)*$U105+INDEX([1]평가지표!$C$5:$E$11,MATCH($D105,[1]평가지표!$B$5:$B$11,0),3)*$AF105)</f>
        <v>92</v>
      </c>
      <c r="S105" s="207">
        <f ca="1">IF(ISERROR(ROUND(IF(U105=100,T105,INDEX('[1]성적 계산식'!$A$9:$A$36,COUNTIF(OFFSET('[1]성적 계산식'!$A$9:$A$36,0,MATCH($T105,'[1]성적 계산식'!$B$8:$C$8,0)),"&lt;="&amp;$S105))),1)),0,ROUND(IF(U105=100,T105,INDEX('[1]성적 계산식'!$A$9:$A$36,COUNTIF(OFFSET('[1]성적 계산식'!$A$9:$A$36,0,MATCH($T105,'[1]성적 계산식'!$B$8:$C$8,0)),"&lt;="&amp;$S105))),1))</f>
        <v>0</v>
      </c>
      <c r="T105" s="202"/>
      <c r="U105" s="202"/>
      <c r="V105" s="208">
        <f ca="1">IF($V105="기초생활수급자",INDEX([1]평가지표!$I$4:$J$8,MATCH($W105,기초생활수급자,0),2),IF($V105="차상위계층",92,IF($Y105=0,90,IF($AE105&lt;65%,88,88-($AE105*100-65)*0.4))))</f>
        <v>92</v>
      </c>
      <c r="W105" s="202" t="s">
        <v>180</v>
      </c>
      <c r="X105" s="202"/>
      <c r="Y105" s="209">
        <v>4</v>
      </c>
      <c r="Z105" s="210"/>
      <c r="AA105" s="211" t="e">
        <f t="shared" ca="1" si="5"/>
        <v>#REF!</v>
      </c>
      <c r="AB105" s="212" t="e">
        <f t="shared" ca="1" si="6"/>
        <v>#REF!</v>
      </c>
      <c r="AC105" s="212" t="str">
        <f ca="1">IF(ISERROR(INDEX(INDIRECT("'"&amp;$V105&amp;"'!$B$2:$K$15"),$Z105+1,$X105)),$C$36,INDEX(INDIRECT("'"&amp;$V105&amp;"'!$B$2:$K$15"),$Z105+1,$X105))</f>
        <v>특별지정</v>
      </c>
      <c r="AD105" s="213" t="e">
        <f t="shared" ca="1" si="7"/>
        <v>#REF!</v>
      </c>
      <c r="AE105" s="213" t="e">
        <f t="shared" ca="1" si="8"/>
        <v>#REF!</v>
      </c>
      <c r="AF105" s="214" t="e">
        <f t="shared" ca="1" si="9"/>
        <v>#REF!</v>
      </c>
      <c r="AG105" s="229"/>
      <c r="AH105" s="229"/>
      <c r="AI105" s="220">
        <v>300000</v>
      </c>
      <c r="AJ105" s="229"/>
      <c r="AK105" s="229"/>
      <c r="AL105" s="229"/>
      <c r="AM105" s="229"/>
      <c r="AN105" s="230"/>
      <c r="AO105" s="229"/>
    </row>
    <row r="106" spans="1:41" hidden="1">
      <c r="A106" s="56">
        <v>101</v>
      </c>
      <c r="B106" s="132" t="s">
        <v>649</v>
      </c>
      <c r="C106" s="200" t="s">
        <v>240</v>
      </c>
      <c r="D106" s="201" t="s">
        <v>409</v>
      </c>
      <c r="E106" s="224" t="s">
        <v>769</v>
      </c>
      <c r="F106" s="225" t="s">
        <v>770</v>
      </c>
      <c r="G106" s="224" t="s">
        <v>32</v>
      </c>
      <c r="H106" s="226" t="s">
        <v>771</v>
      </c>
      <c r="I106" s="140" t="s">
        <v>2837</v>
      </c>
      <c r="J106" s="227" t="s">
        <v>671</v>
      </c>
      <c r="K106" s="227"/>
      <c r="L106" s="224">
        <v>2</v>
      </c>
      <c r="M106" s="224" t="s">
        <v>772</v>
      </c>
      <c r="N106" s="224" t="s">
        <v>773</v>
      </c>
      <c r="O106" s="224" t="s">
        <v>774</v>
      </c>
      <c r="P106" s="224" t="s">
        <v>775</v>
      </c>
      <c r="Q106" s="224" t="s">
        <v>769</v>
      </c>
      <c r="R106" s="206">
        <f ca="1">IF(ISERROR(INDEX([1]평가지표!$C$5:$E$11,MATCH($D106,[1]평가지표!$B$5:$B$11,0),1)*$R106+INDEX([1]평가지표!$C$5:$E$11,MATCH($D106,[1]평가지표!$B$5:$B$11,0),2)*$U106+INDEX([1]평가지표!$C$5:$E$11,MATCH($D106,[1]평가지표!$B$5:$B$11,0),3)*$AF106),"",INDEX([1]평가지표!$C$5:$E$11,MATCH($D106,[1]평가지표!$B$5:$B$11,0),1)*$R106+INDEX([1]평가지표!$C$5:$E$11,MATCH($D106,[1]평가지표!$B$5:$B$11,0),2)*$U106+INDEX([1]평가지표!$C$5:$E$11,MATCH($D106,[1]평가지표!$B$5:$B$11,0),3)*$AF106)</f>
        <v>92</v>
      </c>
      <c r="S106" s="207">
        <f ca="1">IF(ISERROR(ROUND(IF(U106=100,T106,INDEX('[1]성적 계산식'!$A$9:$A$36,COUNTIF(OFFSET('[1]성적 계산식'!$A$9:$A$36,0,MATCH($T106,'[1]성적 계산식'!$B$8:$C$8,0)),"&lt;="&amp;$S106))),1)),0,ROUND(IF(U106=100,T106,INDEX('[1]성적 계산식'!$A$9:$A$36,COUNTIF(OFFSET('[1]성적 계산식'!$A$9:$A$36,0,MATCH($T106,'[1]성적 계산식'!$B$8:$C$8,0)),"&lt;="&amp;$S106))),1))</f>
        <v>0</v>
      </c>
      <c r="T106" s="202"/>
      <c r="U106" s="202"/>
      <c r="V106" s="208">
        <f ca="1">IF($V106="기초생활수급자",INDEX([1]평가지표!$I$4:$J$8,MATCH($W106,기초생활수급자,0),2),IF($V106="차상위계층",92,IF($Y106=0,90,IF($AE106&lt;65%,88,88-($AE106*100-65)*0.4))))</f>
        <v>92</v>
      </c>
      <c r="W106" s="202" t="s">
        <v>180</v>
      </c>
      <c r="X106" s="202"/>
      <c r="Y106" s="209">
        <v>4</v>
      </c>
      <c r="Z106" s="210"/>
      <c r="AA106" s="211" t="e">
        <f t="shared" ca="1" si="5"/>
        <v>#REF!</v>
      </c>
      <c r="AB106" s="212" t="e">
        <f t="shared" ca="1" si="6"/>
        <v>#REF!</v>
      </c>
      <c r="AC106" s="212" t="str">
        <f ca="1">IF(ISERROR(INDEX(INDIRECT("'"&amp;$V106&amp;"'!$B$2:$K$15"),$Z106+1,$X106)),$C$36,INDEX(INDIRECT("'"&amp;$V106&amp;"'!$B$2:$K$15"),$Z106+1,$X106))</f>
        <v>특별지정</v>
      </c>
      <c r="AD106" s="213" t="e">
        <f t="shared" ca="1" si="7"/>
        <v>#REF!</v>
      </c>
      <c r="AE106" s="213" t="e">
        <f t="shared" ca="1" si="8"/>
        <v>#REF!</v>
      </c>
      <c r="AF106" s="214" t="e">
        <f t="shared" ca="1" si="9"/>
        <v>#REF!</v>
      </c>
      <c r="AG106" s="229"/>
      <c r="AH106" s="229"/>
      <c r="AI106" s="220">
        <v>300000</v>
      </c>
      <c r="AJ106" s="229"/>
      <c r="AK106" s="229"/>
      <c r="AL106" s="229"/>
      <c r="AM106" s="229"/>
      <c r="AN106" s="230"/>
      <c r="AO106" s="229"/>
    </row>
    <row r="107" spans="1:41" hidden="1">
      <c r="A107" s="56">
        <v>102</v>
      </c>
      <c r="B107" s="132" t="s">
        <v>649</v>
      </c>
      <c r="C107" s="200" t="s">
        <v>240</v>
      </c>
      <c r="D107" s="201" t="s">
        <v>409</v>
      </c>
      <c r="E107" s="224" t="s">
        <v>776</v>
      </c>
      <c r="F107" s="225" t="s">
        <v>777</v>
      </c>
      <c r="G107" s="224" t="s">
        <v>136</v>
      </c>
      <c r="H107" s="226" t="s">
        <v>778</v>
      </c>
      <c r="I107" s="140" t="s">
        <v>2837</v>
      </c>
      <c r="J107" s="227" t="s">
        <v>779</v>
      </c>
      <c r="K107" s="227"/>
      <c r="L107" s="224">
        <v>2</v>
      </c>
      <c r="M107" s="224"/>
      <c r="N107" s="224" t="s">
        <v>780</v>
      </c>
      <c r="O107" s="224" t="s">
        <v>141</v>
      </c>
      <c r="P107" s="224" t="s">
        <v>781</v>
      </c>
      <c r="Q107" s="224" t="s">
        <v>776</v>
      </c>
      <c r="R107" s="206">
        <f ca="1">IF(ISERROR(INDEX([1]평가지표!$C$5:$E$11,MATCH($D107,[1]평가지표!$B$5:$B$11,0),1)*$R107+INDEX([1]평가지표!$C$5:$E$11,MATCH($D107,[1]평가지표!$B$5:$B$11,0),2)*$U107+INDEX([1]평가지표!$C$5:$E$11,MATCH($D107,[1]평가지표!$B$5:$B$11,0),3)*$AF107),"",INDEX([1]평가지표!$C$5:$E$11,MATCH($D107,[1]평가지표!$B$5:$B$11,0),1)*$R107+INDEX([1]평가지표!$C$5:$E$11,MATCH($D107,[1]평가지표!$B$5:$B$11,0),2)*$U107+INDEX([1]평가지표!$C$5:$E$11,MATCH($D107,[1]평가지표!$B$5:$B$11,0),3)*$AF107)</f>
        <v>92</v>
      </c>
      <c r="S107" s="207">
        <f ca="1">IF(ISERROR(ROUND(IF(U107=100,T107,INDEX('[1]성적 계산식'!$A$9:$A$36,COUNTIF(OFFSET('[1]성적 계산식'!$A$9:$A$36,0,MATCH($T107,'[1]성적 계산식'!$B$8:$C$8,0)),"&lt;="&amp;$S107))),1)),0,ROUND(IF(U107=100,T107,INDEX('[1]성적 계산식'!$A$9:$A$36,COUNTIF(OFFSET('[1]성적 계산식'!$A$9:$A$36,0,MATCH($T107,'[1]성적 계산식'!$B$8:$C$8,0)),"&lt;="&amp;$S107))),1))</f>
        <v>0</v>
      </c>
      <c r="T107" s="202"/>
      <c r="U107" s="202"/>
      <c r="V107" s="208">
        <f ca="1">IF($V107="기초생활수급자",INDEX([1]평가지표!$I$4:$J$8,MATCH($W107,기초생활수급자,0),2),IF($V107="차상위계층",92,IF($Y107=0,90,IF($AE107&lt;65%,88,88-($AE107*100-65)*0.4))))</f>
        <v>92</v>
      </c>
      <c r="W107" s="202" t="s">
        <v>180</v>
      </c>
      <c r="X107" s="202"/>
      <c r="Y107" s="209">
        <v>3</v>
      </c>
      <c r="Z107" s="210"/>
      <c r="AA107" s="211" t="e">
        <f t="shared" ca="1" si="5"/>
        <v>#REF!</v>
      </c>
      <c r="AB107" s="212" t="e">
        <f t="shared" ca="1" si="6"/>
        <v>#REF!</v>
      </c>
      <c r="AC107" s="212" t="str">
        <f ca="1">IF(ISERROR(INDEX(INDIRECT("'"&amp;$V107&amp;"'!$B$2:$K$15"),$Z107+1,$X107)),$C$36,INDEX(INDIRECT("'"&amp;$V107&amp;"'!$B$2:$K$15"),$Z107+1,$X107))</f>
        <v>특별지정</v>
      </c>
      <c r="AD107" s="213" t="e">
        <f t="shared" ca="1" si="7"/>
        <v>#REF!</v>
      </c>
      <c r="AE107" s="213" t="e">
        <f t="shared" ca="1" si="8"/>
        <v>#REF!</v>
      </c>
      <c r="AF107" s="214" t="e">
        <f t="shared" ca="1" si="9"/>
        <v>#REF!</v>
      </c>
      <c r="AG107" s="229"/>
      <c r="AH107" s="229"/>
      <c r="AI107" s="220">
        <v>300000</v>
      </c>
      <c r="AJ107" s="229"/>
      <c r="AK107" s="229"/>
      <c r="AL107" s="229"/>
      <c r="AM107" s="229"/>
      <c r="AN107" s="230"/>
      <c r="AO107" s="229"/>
    </row>
    <row r="108" spans="1:41" hidden="1">
      <c r="A108" s="56">
        <v>103</v>
      </c>
      <c r="B108" s="132" t="s">
        <v>649</v>
      </c>
      <c r="C108" s="200" t="s">
        <v>240</v>
      </c>
      <c r="D108" s="201" t="s">
        <v>409</v>
      </c>
      <c r="E108" s="224" t="s">
        <v>782</v>
      </c>
      <c r="F108" s="225" t="s">
        <v>783</v>
      </c>
      <c r="G108" s="224" t="s">
        <v>32</v>
      </c>
      <c r="H108" s="226" t="s">
        <v>784</v>
      </c>
      <c r="I108" s="140" t="s">
        <v>2837</v>
      </c>
      <c r="J108" s="227" t="s">
        <v>785</v>
      </c>
      <c r="K108" s="227"/>
      <c r="L108" s="224">
        <v>1</v>
      </c>
      <c r="M108" s="224" t="s">
        <v>786</v>
      </c>
      <c r="N108" s="224" t="s">
        <v>787</v>
      </c>
      <c r="O108" s="224" t="s">
        <v>141</v>
      </c>
      <c r="P108" s="224" t="s">
        <v>788</v>
      </c>
      <c r="Q108" s="224" t="s">
        <v>782</v>
      </c>
      <c r="R108" s="206">
        <f ca="1">IF(ISERROR(INDEX([1]평가지표!$C$5:$E$11,MATCH($D108,[1]평가지표!$B$5:$B$11,0),1)*$R108+INDEX([1]평가지표!$C$5:$E$11,MATCH($D108,[1]평가지표!$B$5:$B$11,0),2)*$U108+INDEX([1]평가지표!$C$5:$E$11,MATCH($D108,[1]평가지표!$B$5:$B$11,0),3)*$AF108),"",INDEX([1]평가지표!$C$5:$E$11,MATCH($D108,[1]평가지표!$B$5:$B$11,0),1)*$R108+INDEX([1]평가지표!$C$5:$E$11,MATCH($D108,[1]평가지표!$B$5:$B$11,0),2)*$U108+INDEX([1]평가지표!$C$5:$E$11,MATCH($D108,[1]평가지표!$B$5:$B$11,0),3)*$AF108)</f>
        <v>92</v>
      </c>
      <c r="S108" s="207">
        <f ca="1">IF(ISERROR(ROUND(IF(U108=100,T108,INDEX('[1]성적 계산식'!$A$9:$A$36,COUNTIF(OFFSET('[1]성적 계산식'!$A$9:$A$36,0,MATCH($T108,'[1]성적 계산식'!$B$8:$C$8,0)),"&lt;="&amp;$S108))),1)),0,ROUND(IF(U108=100,T108,INDEX('[1]성적 계산식'!$A$9:$A$36,COUNTIF(OFFSET('[1]성적 계산식'!$A$9:$A$36,0,MATCH($T108,'[1]성적 계산식'!$B$8:$C$8,0)),"&lt;="&amp;$S108))),1))</f>
        <v>0</v>
      </c>
      <c r="T108" s="202"/>
      <c r="U108" s="202"/>
      <c r="V108" s="208">
        <f ca="1">IF($V108="기초생활수급자",INDEX([1]평가지표!$I$4:$J$8,MATCH($W108,기초생활수급자,0),2),IF($V108="차상위계층",92,IF($Y108=0,90,IF($AE108&lt;65%,88,88-($AE108*100-65)*0.4))))</f>
        <v>92</v>
      </c>
      <c r="W108" s="202" t="s">
        <v>180</v>
      </c>
      <c r="X108" s="202"/>
      <c r="Y108" s="209">
        <v>2</v>
      </c>
      <c r="Z108" s="210"/>
      <c r="AA108" s="211" t="e">
        <f t="shared" ca="1" si="5"/>
        <v>#REF!</v>
      </c>
      <c r="AB108" s="212" t="e">
        <f t="shared" ca="1" si="6"/>
        <v>#REF!</v>
      </c>
      <c r="AC108" s="212" t="str">
        <f ca="1">IF(ISERROR(INDEX(INDIRECT("'"&amp;$V108&amp;"'!$B$2:$K$15"),$Z108+1,$X108)),$C$36,INDEX(INDIRECT("'"&amp;$V108&amp;"'!$B$2:$K$15"),$Z108+1,$X108))</f>
        <v>특별지정</v>
      </c>
      <c r="AD108" s="213" t="e">
        <f t="shared" ca="1" si="7"/>
        <v>#REF!</v>
      </c>
      <c r="AE108" s="213" t="e">
        <f t="shared" ca="1" si="8"/>
        <v>#REF!</v>
      </c>
      <c r="AF108" s="214" t="e">
        <f t="shared" ca="1" si="9"/>
        <v>#REF!</v>
      </c>
      <c r="AG108" s="229"/>
      <c r="AH108" s="229"/>
      <c r="AI108" s="220">
        <v>300000</v>
      </c>
      <c r="AJ108" s="229"/>
      <c r="AK108" s="229"/>
      <c r="AL108" s="229"/>
      <c r="AM108" s="229"/>
      <c r="AN108" s="230"/>
      <c r="AO108" s="229"/>
    </row>
    <row r="109" spans="1:41" hidden="1">
      <c r="A109" s="56">
        <v>104</v>
      </c>
      <c r="B109" s="132" t="s">
        <v>649</v>
      </c>
      <c r="C109" s="200" t="s">
        <v>240</v>
      </c>
      <c r="D109" s="201" t="s">
        <v>409</v>
      </c>
      <c r="E109" s="202" t="s">
        <v>789</v>
      </c>
      <c r="F109" s="203" t="s">
        <v>790</v>
      </c>
      <c r="G109" s="202" t="s">
        <v>136</v>
      </c>
      <c r="H109" s="204" t="s">
        <v>791</v>
      </c>
      <c r="I109" s="140" t="s">
        <v>2837</v>
      </c>
      <c r="J109" s="222" t="s">
        <v>792</v>
      </c>
      <c r="K109" s="222"/>
      <c r="L109" s="202">
        <v>1</v>
      </c>
      <c r="M109" s="202"/>
      <c r="N109" s="202" t="s">
        <v>793</v>
      </c>
      <c r="O109" s="202" t="s">
        <v>141</v>
      </c>
      <c r="P109" s="202" t="s">
        <v>794</v>
      </c>
      <c r="Q109" s="202" t="s">
        <v>789</v>
      </c>
      <c r="R109" s="206">
        <f ca="1">IF(ISERROR(INDEX([1]평가지표!$C$5:$E$11,MATCH($D109,[1]평가지표!$B$5:$B$11,0),1)*$R109+INDEX([1]평가지표!$C$5:$E$11,MATCH($D109,[1]평가지표!$B$5:$B$11,0),2)*$U109+INDEX([1]평가지표!$C$5:$E$11,MATCH($D109,[1]평가지표!$B$5:$B$11,0),3)*$AF109),"",INDEX([1]평가지표!$C$5:$E$11,MATCH($D109,[1]평가지표!$B$5:$B$11,0),1)*$R109+INDEX([1]평가지표!$C$5:$E$11,MATCH($D109,[1]평가지표!$B$5:$B$11,0),2)*$U109+INDEX([1]평가지표!$C$5:$E$11,MATCH($D109,[1]평가지표!$B$5:$B$11,0),3)*$AF109)</f>
        <v>88</v>
      </c>
      <c r="S109" s="207">
        <f ca="1">IF(ISERROR(ROUND(IF(U109=100,T109,INDEX('[1]성적 계산식'!$A$9:$A$36,COUNTIF(OFFSET('[1]성적 계산식'!$A$9:$A$36,0,MATCH($T109,'[1]성적 계산식'!$B$8:$C$8,0)),"&lt;="&amp;$S109))),1)),0,ROUND(IF(U109=100,T109,INDEX('[1]성적 계산식'!$A$9:$A$36,COUNTIF(OFFSET('[1]성적 계산식'!$A$9:$A$36,0,MATCH($T109,'[1]성적 계산식'!$B$8:$C$8,0)),"&lt;="&amp;$S109))),1))</f>
        <v>0</v>
      </c>
      <c r="T109" s="202"/>
      <c r="U109" s="202"/>
      <c r="V109" s="208">
        <f ca="1">IF($V109="기초생활수급자",INDEX([1]평가지표!$I$4:$J$8,MATCH($W109,기초생활수급자,0),2),IF($V109="차상위계층",92,IF($Y109=0,90,IF($AE109&lt;65%,88,88-($AE109*100-65)*0.4))))</f>
        <v>88</v>
      </c>
      <c r="W109" s="202" t="s">
        <v>0</v>
      </c>
      <c r="X109" s="202"/>
      <c r="Y109" s="209">
        <v>5</v>
      </c>
      <c r="Z109" s="210">
        <v>82480</v>
      </c>
      <c r="AA109" s="211">
        <f t="shared" ca="1" si="5"/>
        <v>1</v>
      </c>
      <c r="AB109" s="212">
        <f t="shared" ca="1" si="6"/>
        <v>82480</v>
      </c>
      <c r="AC109" s="212">
        <f ca="1">IF(ISERROR(INDEX(INDIRECT("'"&amp;$V109&amp;"'!$B$2:$K$15"),$Z109+1,$X109)),$C$34,INDEX(INDIRECT("'"&amp;$V109&amp;"'!$B$2:$K$15"),$Z109+1,$X109))</f>
        <v>129761</v>
      </c>
      <c r="AD109" s="213">
        <f t="shared" ca="1" si="7"/>
        <v>0</v>
      </c>
      <c r="AE109" s="213">
        <f t="shared" ca="1" si="8"/>
        <v>0.65</v>
      </c>
      <c r="AF109" s="214">
        <f t="shared" ca="1" si="9"/>
        <v>0</v>
      </c>
      <c r="AG109" s="231"/>
      <c r="AH109" s="202"/>
      <c r="AI109" s="220">
        <v>300000</v>
      </c>
      <c r="AJ109" s="229"/>
      <c r="AK109" s="229"/>
      <c r="AL109" s="229"/>
      <c r="AM109" s="229"/>
      <c r="AN109" s="230"/>
      <c r="AO109" s="229"/>
    </row>
    <row r="110" spans="1:41" hidden="1">
      <c r="A110" s="56">
        <v>105</v>
      </c>
      <c r="B110" s="132" t="s">
        <v>649</v>
      </c>
      <c r="C110" s="200" t="s">
        <v>240</v>
      </c>
      <c r="D110" s="201" t="s">
        <v>409</v>
      </c>
      <c r="E110" s="202" t="s">
        <v>795</v>
      </c>
      <c r="F110" s="203" t="s">
        <v>796</v>
      </c>
      <c r="G110" s="202" t="s">
        <v>32</v>
      </c>
      <c r="H110" s="204" t="s">
        <v>797</v>
      </c>
      <c r="I110" s="140" t="s">
        <v>2837</v>
      </c>
      <c r="J110" s="222" t="s">
        <v>671</v>
      </c>
      <c r="K110" s="222"/>
      <c r="L110" s="202">
        <v>3</v>
      </c>
      <c r="M110" s="202" t="s">
        <v>798</v>
      </c>
      <c r="N110" s="232" t="s">
        <v>799</v>
      </c>
      <c r="O110" s="202" t="s">
        <v>141</v>
      </c>
      <c r="P110" s="202" t="s">
        <v>800</v>
      </c>
      <c r="Q110" s="202" t="s">
        <v>795</v>
      </c>
      <c r="R110" s="206">
        <f ca="1">IF(ISERROR(INDEX([1]평가지표!$C$5:$E$11,MATCH($D110,[1]평가지표!$B$5:$B$11,0),1)*$R110+INDEX([1]평가지표!$C$5:$E$11,MATCH($D110,[1]평가지표!$B$5:$B$11,0),2)*$U110+INDEX([1]평가지표!$C$5:$E$11,MATCH($D110,[1]평가지표!$B$5:$B$11,0),3)*$AF110),"",INDEX([1]평가지표!$C$5:$E$11,MATCH($D110,[1]평가지표!$B$5:$B$11,0),1)*$R110+INDEX([1]평가지표!$C$5:$E$11,MATCH($D110,[1]평가지표!$B$5:$B$11,0),2)*$U110+INDEX([1]평가지표!$C$5:$E$11,MATCH($D110,[1]평가지표!$B$5:$B$11,0),3)*$AF110)</f>
        <v>88</v>
      </c>
      <c r="S110" s="207">
        <f ca="1">IF(ISERROR(ROUND(IF(U110=100,T110,INDEX('[1]성적 계산식'!$A$9:$A$36,COUNTIF(OFFSET('[1]성적 계산식'!$A$9:$A$36,0,MATCH($T110,'[1]성적 계산식'!$B$8:$C$8,0)),"&lt;="&amp;$S110))),1)),0,ROUND(IF(U110=100,T110,INDEX('[1]성적 계산식'!$A$9:$A$36,COUNTIF(OFFSET('[1]성적 계산식'!$A$9:$A$36,0,MATCH($T110,'[1]성적 계산식'!$B$8:$C$8,0)),"&lt;="&amp;$S110))),1))</f>
        <v>0</v>
      </c>
      <c r="T110" s="202"/>
      <c r="U110" s="202"/>
      <c r="V110" s="208">
        <f ca="1">IF($V110="기초생활수급자",INDEX([1]평가지표!$I$4:$J$8,MATCH($W110,기초생활수급자,0),2),IF($V110="차상위계층",92,IF($Y110=0,90,IF($AE110&lt;65%,88,88-($AE110*100-65)*0.4))))</f>
        <v>88</v>
      </c>
      <c r="W110" s="202" t="s">
        <v>0</v>
      </c>
      <c r="X110" s="202"/>
      <c r="Y110" s="209">
        <v>5</v>
      </c>
      <c r="Z110" s="210">
        <v>98470</v>
      </c>
      <c r="AA110" s="211">
        <f t="shared" ca="1" si="5"/>
        <v>1</v>
      </c>
      <c r="AB110" s="212">
        <f t="shared" ca="1" si="6"/>
        <v>98470</v>
      </c>
      <c r="AC110" s="212">
        <f ca="1">IF(ISERROR(INDEX(INDIRECT("'"&amp;$V110&amp;"'!$B$2:$K$15"),$Z110+1,$X110)),$C$34,INDEX(INDIRECT("'"&amp;$V110&amp;"'!$B$2:$K$15"),$Z110+1,$X110))</f>
        <v>129761</v>
      </c>
      <c r="AD110" s="213">
        <f t="shared" ca="1" si="7"/>
        <v>0</v>
      </c>
      <c r="AE110" s="213">
        <f t="shared" ca="1" si="8"/>
        <v>0.65</v>
      </c>
      <c r="AF110" s="214">
        <f t="shared" ca="1" si="9"/>
        <v>0</v>
      </c>
      <c r="AG110" s="231"/>
      <c r="AH110" s="202"/>
      <c r="AI110" s="220">
        <v>300000</v>
      </c>
      <c r="AJ110" s="229"/>
      <c r="AK110" s="229"/>
      <c r="AL110" s="229"/>
      <c r="AM110" s="229"/>
      <c r="AN110" s="230"/>
      <c r="AO110" s="229"/>
    </row>
    <row r="111" spans="1:41" hidden="1">
      <c r="A111" s="56">
        <v>106</v>
      </c>
      <c r="B111" s="132" t="s">
        <v>649</v>
      </c>
      <c r="C111" s="200" t="s">
        <v>240</v>
      </c>
      <c r="D111" s="201" t="s">
        <v>409</v>
      </c>
      <c r="E111" s="224" t="s">
        <v>801</v>
      </c>
      <c r="F111" s="225" t="s">
        <v>802</v>
      </c>
      <c r="G111" s="224" t="s">
        <v>32</v>
      </c>
      <c r="H111" s="226" t="s">
        <v>803</v>
      </c>
      <c r="I111" s="140" t="s">
        <v>2838</v>
      </c>
      <c r="J111" s="227" t="s">
        <v>804</v>
      </c>
      <c r="K111" s="227"/>
      <c r="L111" s="224">
        <v>3</v>
      </c>
      <c r="M111" s="224" t="s">
        <v>805</v>
      </c>
      <c r="N111" s="224" t="s">
        <v>806</v>
      </c>
      <c r="O111" s="224" t="s">
        <v>141</v>
      </c>
      <c r="P111" s="224" t="s">
        <v>807</v>
      </c>
      <c r="Q111" s="224" t="s">
        <v>801</v>
      </c>
      <c r="R111" s="206">
        <f ca="1">IF(ISERROR(INDEX([1]평가지표!$C$5:$E$11,MATCH($D111,[1]평가지표!$B$5:$B$11,0),1)*$R111+INDEX([1]평가지표!$C$5:$E$11,MATCH($D111,[1]평가지표!$B$5:$B$11,0),2)*$U111+INDEX([1]평가지표!$C$5:$E$11,MATCH($D111,[1]평가지표!$B$5:$B$11,0),3)*$AF111),"",INDEX([1]평가지표!$C$5:$E$11,MATCH($D111,[1]평가지표!$B$5:$B$11,0),1)*$R111+INDEX([1]평가지표!$C$5:$E$11,MATCH($D111,[1]평가지표!$B$5:$B$11,0),2)*$U111+INDEX([1]평가지표!$C$5:$E$11,MATCH($D111,[1]평가지표!$B$5:$B$11,0),3)*$AF111)</f>
        <v>100</v>
      </c>
      <c r="S111" s="207">
        <f ca="1">IF(ISERROR(ROUND(IF(U111=100,T111,INDEX('[1]성적 계산식'!$A$9:$A$36,COUNTIF(OFFSET('[1]성적 계산식'!$A$9:$A$36,0,MATCH($T111,'[1]성적 계산식'!$B$8:$C$8,0)),"&lt;="&amp;$S111))),1)),0,ROUND(IF(U111=100,T111,INDEX('[1]성적 계산식'!$A$9:$A$36,COUNTIF(OFFSET('[1]성적 계산식'!$A$9:$A$36,0,MATCH($T111,'[1]성적 계산식'!$B$8:$C$8,0)),"&lt;="&amp;$S111))),1))</f>
        <v>0</v>
      </c>
      <c r="T111" s="202"/>
      <c r="U111" s="202"/>
      <c r="V111" s="208">
        <f ca="1">IF($V111="기초생활수급자",INDEX([1]평가지표!$I$4:$J$8,MATCH($W111,기초생활수급자,0),2),IF($V111="차상위계층",92,IF($Y111=0,90,IF($AE111&lt;65%,88,88-($AE111*100-65)*0.4))))</f>
        <v>100</v>
      </c>
      <c r="W111" s="202" t="s">
        <v>41</v>
      </c>
      <c r="X111" s="202" t="s">
        <v>33</v>
      </c>
      <c r="Y111" s="209">
        <v>7</v>
      </c>
      <c r="Z111" s="210"/>
      <c r="AA111" s="211" t="e">
        <f t="shared" ca="1" si="5"/>
        <v>#REF!</v>
      </c>
      <c r="AB111" s="212" t="e">
        <f t="shared" ca="1" si="6"/>
        <v>#REF!</v>
      </c>
      <c r="AC111" s="212" t="str">
        <f ca="1">IF(ISERROR(INDEX(INDIRECT("'"&amp;$V111&amp;"'!$B$2:$K$15"),$Z111+1,$X111)),$C$36,INDEX(INDIRECT("'"&amp;$V111&amp;"'!$B$2:$K$15"),$Z111+1,$X111))</f>
        <v>특별지정</v>
      </c>
      <c r="AD111" s="213" t="e">
        <f t="shared" ca="1" si="7"/>
        <v>#REF!</v>
      </c>
      <c r="AE111" s="213" t="e">
        <f t="shared" ca="1" si="8"/>
        <v>#REF!</v>
      </c>
      <c r="AF111" s="214" t="e">
        <f t="shared" ca="1" si="9"/>
        <v>#REF!</v>
      </c>
      <c r="AG111" s="229"/>
      <c r="AH111" s="229"/>
      <c r="AI111" s="220">
        <v>500000</v>
      </c>
      <c r="AJ111" s="229"/>
      <c r="AK111" s="229"/>
      <c r="AL111" s="229"/>
      <c r="AM111" s="229"/>
      <c r="AN111" s="230"/>
      <c r="AO111" s="229"/>
    </row>
    <row r="112" spans="1:41" hidden="1">
      <c r="A112" s="56">
        <v>107</v>
      </c>
      <c r="B112" s="132" t="s">
        <v>649</v>
      </c>
      <c r="C112" s="200" t="s">
        <v>240</v>
      </c>
      <c r="D112" s="201" t="s">
        <v>409</v>
      </c>
      <c r="E112" s="224" t="s">
        <v>808</v>
      </c>
      <c r="F112" s="225" t="s">
        <v>809</v>
      </c>
      <c r="G112" s="224" t="s">
        <v>32</v>
      </c>
      <c r="H112" s="226" t="s">
        <v>810</v>
      </c>
      <c r="I112" s="140" t="s">
        <v>2838</v>
      </c>
      <c r="J112" s="227" t="s">
        <v>811</v>
      </c>
      <c r="K112" s="227"/>
      <c r="L112" s="224">
        <v>1</v>
      </c>
      <c r="M112" s="224" t="s">
        <v>812</v>
      </c>
      <c r="N112" s="224" t="s">
        <v>813</v>
      </c>
      <c r="O112" s="224" t="s">
        <v>225</v>
      </c>
      <c r="P112" s="224" t="s">
        <v>814</v>
      </c>
      <c r="Q112" s="224" t="s">
        <v>808</v>
      </c>
      <c r="R112" s="206">
        <f ca="1">IF(ISERROR(INDEX([1]평가지표!$C$5:$E$11,MATCH($D112,[1]평가지표!$B$5:$B$11,0),1)*$R112+INDEX([1]평가지표!$C$5:$E$11,MATCH($D112,[1]평가지표!$B$5:$B$11,0),2)*$U112+INDEX([1]평가지표!$C$5:$E$11,MATCH($D112,[1]평가지표!$B$5:$B$11,0),3)*$AF112),"",INDEX([1]평가지표!$C$5:$E$11,MATCH($D112,[1]평가지표!$B$5:$B$11,0),1)*$R112+INDEX([1]평가지표!$C$5:$E$11,MATCH($D112,[1]평가지표!$B$5:$B$11,0),2)*$U112+INDEX([1]평가지표!$C$5:$E$11,MATCH($D112,[1]평가지표!$B$5:$B$11,0),3)*$AF112)</f>
        <v>100</v>
      </c>
      <c r="S112" s="207">
        <f ca="1">IF(ISERROR(ROUND(IF(U112=100,T112,INDEX('[1]성적 계산식'!$A$9:$A$36,COUNTIF(OFFSET('[1]성적 계산식'!$A$9:$A$36,0,MATCH($T112,'[1]성적 계산식'!$B$8:$C$8,0)),"&lt;="&amp;$S112))),1)),0,ROUND(IF(U112=100,T112,INDEX('[1]성적 계산식'!$A$9:$A$36,COUNTIF(OFFSET('[1]성적 계산식'!$A$9:$A$36,0,MATCH($T112,'[1]성적 계산식'!$B$8:$C$8,0)),"&lt;="&amp;$S112))),1))</f>
        <v>0</v>
      </c>
      <c r="T112" s="202"/>
      <c r="U112" s="202"/>
      <c r="V112" s="208">
        <f ca="1">IF($V112="기초생활수급자",INDEX([1]평가지표!$I$4:$J$8,MATCH($W112,기초생활수급자,0),2),IF($V112="차상위계층",92,IF($Y112=0,90,IF($AE112&lt;65%,88,88-($AE112*100-65)*0.4))))</f>
        <v>100</v>
      </c>
      <c r="W112" s="202" t="s">
        <v>41</v>
      </c>
      <c r="X112" s="202" t="s">
        <v>33</v>
      </c>
      <c r="Y112" s="209">
        <v>3</v>
      </c>
      <c r="Z112" s="210"/>
      <c r="AA112" s="211" t="e">
        <f t="shared" ca="1" si="5"/>
        <v>#REF!</v>
      </c>
      <c r="AB112" s="212" t="e">
        <f t="shared" ca="1" si="6"/>
        <v>#REF!</v>
      </c>
      <c r="AC112" s="212" t="str">
        <f ca="1">IF(ISERROR(INDEX(INDIRECT("'"&amp;$V112&amp;"'!$B$2:$K$15"),$Z112+1,$X112)),$C$36,INDEX(INDIRECT("'"&amp;$V112&amp;"'!$B$2:$K$15"),$Z112+1,$X112))</f>
        <v>특별지정</v>
      </c>
      <c r="AD112" s="213" t="e">
        <f t="shared" ca="1" si="7"/>
        <v>#REF!</v>
      </c>
      <c r="AE112" s="213" t="e">
        <f t="shared" ca="1" si="8"/>
        <v>#REF!</v>
      </c>
      <c r="AF112" s="214" t="e">
        <f t="shared" ca="1" si="9"/>
        <v>#REF!</v>
      </c>
      <c r="AG112" s="229"/>
      <c r="AH112" s="229"/>
      <c r="AI112" s="220">
        <v>500000</v>
      </c>
      <c r="AJ112" s="229"/>
      <c r="AK112" s="229"/>
      <c r="AL112" s="229"/>
      <c r="AM112" s="229"/>
      <c r="AN112" s="230"/>
      <c r="AO112" s="229"/>
    </row>
    <row r="113" spans="1:41" hidden="1">
      <c r="A113" s="56">
        <v>108</v>
      </c>
      <c r="B113" s="132" t="s">
        <v>649</v>
      </c>
      <c r="C113" s="200" t="s">
        <v>240</v>
      </c>
      <c r="D113" s="201" t="s">
        <v>409</v>
      </c>
      <c r="E113" s="224" t="s">
        <v>815</v>
      </c>
      <c r="F113" s="225" t="s">
        <v>816</v>
      </c>
      <c r="G113" s="224" t="s">
        <v>32</v>
      </c>
      <c r="H113" s="226" t="s">
        <v>817</v>
      </c>
      <c r="I113" s="140" t="s">
        <v>2838</v>
      </c>
      <c r="J113" s="227" t="s">
        <v>818</v>
      </c>
      <c r="K113" s="227"/>
      <c r="L113" s="224">
        <v>3</v>
      </c>
      <c r="M113" s="224" t="s">
        <v>819</v>
      </c>
      <c r="N113" s="224" t="s">
        <v>820</v>
      </c>
      <c r="O113" s="224" t="s">
        <v>141</v>
      </c>
      <c r="P113" s="224" t="s">
        <v>821</v>
      </c>
      <c r="Q113" s="224" t="s">
        <v>815</v>
      </c>
      <c r="R113" s="206">
        <f ca="1">IF(ISERROR(INDEX([1]평가지표!$C$5:$E$11,MATCH($D113,[1]평가지표!$B$5:$B$11,0),1)*$R113+INDEX([1]평가지표!$C$5:$E$11,MATCH($D113,[1]평가지표!$B$5:$B$11,0),2)*$U113+INDEX([1]평가지표!$C$5:$E$11,MATCH($D113,[1]평가지표!$B$5:$B$11,0),3)*$AF113),"",INDEX([1]평가지표!$C$5:$E$11,MATCH($D113,[1]평가지표!$B$5:$B$11,0),1)*$R113+INDEX([1]평가지표!$C$5:$E$11,MATCH($D113,[1]평가지표!$B$5:$B$11,0),2)*$U113+INDEX([1]평가지표!$C$5:$E$11,MATCH($D113,[1]평가지표!$B$5:$B$11,0),3)*$AF113)</f>
        <v>96</v>
      </c>
      <c r="S113" s="207">
        <f ca="1">IF(ISERROR(ROUND(IF(U113=100,T113,INDEX('[1]성적 계산식'!$A$9:$A$36,COUNTIF(OFFSET('[1]성적 계산식'!$A$9:$A$36,0,MATCH($T113,'[1]성적 계산식'!$B$8:$C$8,0)),"&lt;="&amp;$S113))),1)),0,ROUND(IF(U113=100,T113,INDEX('[1]성적 계산식'!$A$9:$A$36,COUNTIF(OFFSET('[1]성적 계산식'!$A$9:$A$36,0,MATCH($T113,'[1]성적 계산식'!$B$8:$C$8,0)),"&lt;="&amp;$S113))),1))</f>
        <v>0</v>
      </c>
      <c r="T113" s="202"/>
      <c r="U113" s="202"/>
      <c r="V113" s="208">
        <f ca="1">IF($V113="기초생활수급자",INDEX([1]평가지표!$I$4:$J$8,MATCH($W113,기초생활수급자,0),2),IF($V113="차상위계층",92,IF($Y113=0,90,IF($AE113&lt;65%,88,88-($AE113*100-65)*0.4))))</f>
        <v>96</v>
      </c>
      <c r="W113" s="202" t="s">
        <v>41</v>
      </c>
      <c r="X113" s="202" t="s">
        <v>76</v>
      </c>
      <c r="Y113" s="209">
        <v>3</v>
      </c>
      <c r="Z113" s="210"/>
      <c r="AA113" s="211" t="e">
        <f t="shared" ca="1" si="5"/>
        <v>#REF!</v>
      </c>
      <c r="AB113" s="212" t="e">
        <f t="shared" ca="1" si="6"/>
        <v>#REF!</v>
      </c>
      <c r="AC113" s="212" t="str">
        <f ca="1">IF(ISERROR(INDEX(INDIRECT("'"&amp;$V113&amp;"'!$B$2:$K$15"),$Z113+1,$X113)),$C$36,INDEX(INDIRECT("'"&amp;$V113&amp;"'!$B$2:$K$15"),$Z113+1,$X113))</f>
        <v>특별지정</v>
      </c>
      <c r="AD113" s="213" t="e">
        <f t="shared" ca="1" si="7"/>
        <v>#REF!</v>
      </c>
      <c r="AE113" s="213" t="e">
        <f t="shared" ca="1" si="8"/>
        <v>#REF!</v>
      </c>
      <c r="AF113" s="214" t="e">
        <f t="shared" ca="1" si="9"/>
        <v>#REF!</v>
      </c>
      <c r="AG113" s="229"/>
      <c r="AH113" s="229"/>
      <c r="AI113" s="220">
        <v>500000</v>
      </c>
      <c r="AJ113" s="229"/>
      <c r="AK113" s="229"/>
      <c r="AL113" s="229"/>
      <c r="AM113" s="229"/>
      <c r="AN113" s="230"/>
      <c r="AO113" s="229"/>
    </row>
    <row r="114" spans="1:41" hidden="1">
      <c r="A114" s="56">
        <v>109</v>
      </c>
      <c r="B114" s="132" t="s">
        <v>649</v>
      </c>
      <c r="C114" s="200" t="s">
        <v>240</v>
      </c>
      <c r="D114" s="201" t="s">
        <v>409</v>
      </c>
      <c r="E114" s="224" t="s">
        <v>822</v>
      </c>
      <c r="F114" s="225" t="s">
        <v>823</v>
      </c>
      <c r="G114" s="224" t="s">
        <v>32</v>
      </c>
      <c r="H114" s="226" t="s">
        <v>824</v>
      </c>
      <c r="I114" s="140" t="s">
        <v>2838</v>
      </c>
      <c r="J114" s="227" t="s">
        <v>702</v>
      </c>
      <c r="K114" s="227"/>
      <c r="L114" s="224">
        <v>1</v>
      </c>
      <c r="M114" s="224" t="s">
        <v>825</v>
      </c>
      <c r="N114" s="224" t="s">
        <v>826</v>
      </c>
      <c r="O114" s="224" t="s">
        <v>141</v>
      </c>
      <c r="P114" s="224" t="s">
        <v>827</v>
      </c>
      <c r="Q114" s="224" t="s">
        <v>822</v>
      </c>
      <c r="R114" s="206">
        <f ca="1">IF(ISERROR(INDEX([1]평가지표!$C$5:$E$11,MATCH($D114,[1]평가지표!$B$5:$B$11,0),1)*$R114+INDEX([1]평가지표!$C$5:$E$11,MATCH($D114,[1]평가지표!$B$5:$B$11,0),2)*$U114+INDEX([1]평가지표!$C$5:$E$11,MATCH($D114,[1]평가지표!$B$5:$B$11,0),3)*$AF114),"",INDEX([1]평가지표!$C$5:$E$11,MATCH($D114,[1]평가지표!$B$5:$B$11,0),1)*$R114+INDEX([1]평가지표!$C$5:$E$11,MATCH($D114,[1]평가지표!$B$5:$B$11,0),2)*$U114+INDEX([1]평가지표!$C$5:$E$11,MATCH($D114,[1]평가지표!$B$5:$B$11,0),3)*$AF114)</f>
        <v>92</v>
      </c>
      <c r="S114" s="207">
        <f ca="1">IF(ISERROR(ROUND(IF(U114=100,T114,INDEX('[1]성적 계산식'!$A$9:$A$36,COUNTIF(OFFSET('[1]성적 계산식'!$A$9:$A$36,0,MATCH($T114,'[1]성적 계산식'!$B$8:$C$8,0)),"&lt;="&amp;$S114))),1)),0,ROUND(IF(U114=100,T114,INDEX('[1]성적 계산식'!$A$9:$A$36,COUNTIF(OFFSET('[1]성적 계산식'!$A$9:$A$36,0,MATCH($T114,'[1]성적 계산식'!$B$8:$C$8,0)),"&lt;="&amp;$S114))),1))</f>
        <v>0</v>
      </c>
      <c r="T114" s="202"/>
      <c r="U114" s="202"/>
      <c r="V114" s="208">
        <f ca="1">IF($V114="기초생활수급자",INDEX([1]평가지표!$I$4:$J$8,MATCH($W114,기초생활수급자,0),2),IF($V114="차상위계층",92,IF($Y114=0,90,IF($AE114&lt;65%,88,88-($AE114*100-65)*0.4))))</f>
        <v>92</v>
      </c>
      <c r="W114" s="202" t="s">
        <v>180</v>
      </c>
      <c r="X114" s="202"/>
      <c r="Y114" s="209">
        <v>5</v>
      </c>
      <c r="Z114" s="210"/>
      <c r="AA114" s="211" t="e">
        <f t="shared" ca="1" si="5"/>
        <v>#REF!</v>
      </c>
      <c r="AB114" s="212" t="e">
        <f t="shared" ca="1" si="6"/>
        <v>#REF!</v>
      </c>
      <c r="AC114" s="212" t="str">
        <f ca="1">IF(ISERROR(INDEX(INDIRECT("'"&amp;$V114&amp;"'!$B$2:$K$15"),$Z114+1,$X114)),$C$36,INDEX(INDIRECT("'"&amp;$V114&amp;"'!$B$2:$K$15"),$Z114+1,$X114))</f>
        <v>특별지정</v>
      </c>
      <c r="AD114" s="213" t="e">
        <f t="shared" ca="1" si="7"/>
        <v>#REF!</v>
      </c>
      <c r="AE114" s="213" t="e">
        <f t="shared" ca="1" si="8"/>
        <v>#REF!</v>
      </c>
      <c r="AF114" s="214" t="e">
        <f t="shared" ca="1" si="9"/>
        <v>#REF!</v>
      </c>
      <c r="AG114" s="229"/>
      <c r="AH114" s="229"/>
      <c r="AI114" s="220">
        <v>500000</v>
      </c>
      <c r="AJ114" s="229"/>
      <c r="AK114" s="229"/>
      <c r="AL114" s="229"/>
      <c r="AM114" s="229"/>
      <c r="AN114" s="230"/>
      <c r="AO114" s="229"/>
    </row>
    <row r="115" spans="1:41" hidden="1">
      <c r="A115" s="56">
        <v>110</v>
      </c>
      <c r="B115" s="132" t="s">
        <v>649</v>
      </c>
      <c r="C115" s="200" t="s">
        <v>240</v>
      </c>
      <c r="D115" s="201" t="s">
        <v>481</v>
      </c>
      <c r="E115" s="202" t="s">
        <v>828</v>
      </c>
      <c r="F115" s="203" t="s">
        <v>829</v>
      </c>
      <c r="G115" s="202" t="s">
        <v>32</v>
      </c>
      <c r="H115" s="204" t="s">
        <v>830</v>
      </c>
      <c r="I115" s="140" t="s">
        <v>2839</v>
      </c>
      <c r="J115" s="222" t="s">
        <v>831</v>
      </c>
      <c r="K115" s="222" t="s">
        <v>2850</v>
      </c>
      <c r="L115" s="202">
        <v>3</v>
      </c>
      <c r="M115" s="202" t="s">
        <v>832</v>
      </c>
      <c r="N115" s="202" t="s">
        <v>833</v>
      </c>
      <c r="O115" s="221" t="s">
        <v>277</v>
      </c>
      <c r="P115" s="221" t="s">
        <v>834</v>
      </c>
      <c r="Q115" s="221" t="s">
        <v>828</v>
      </c>
      <c r="R115" s="206">
        <f ca="1">IF(ISERROR(INDEX([1]평가지표!$C$5:$E$11,MATCH($D115,[1]평가지표!$B$5:$B$11,0),1)*$R115+INDEX([1]평가지표!$C$5:$E$11,MATCH($D115,[1]평가지표!$B$5:$B$11,0),2)*$U115+INDEX([1]평가지표!$C$5:$E$11,MATCH($D115,[1]평가지표!$B$5:$B$11,0),3)*$AF115),"",INDEX([1]평가지표!$C$5:$E$11,MATCH($D115,[1]평가지표!$B$5:$B$11,0),1)*$R115+INDEX([1]평가지표!$C$5:$E$11,MATCH($D115,[1]평가지표!$B$5:$B$11,0),2)*$U115+INDEX([1]평가지표!$C$5:$E$11,MATCH($D115,[1]평가지표!$B$5:$B$11,0),3)*$AF115)</f>
        <v>92.9</v>
      </c>
      <c r="S115" s="207">
        <f ca="1">IF(ISERROR(ROUND(IF(U115=100,T115,INDEX('[1]성적 계산식'!$A$9:$A$36,COUNTIF(OFFSET('[1]성적 계산식'!$A$9:$A$36,0,MATCH($T115,'[1]성적 계산식'!$B$8:$C$8,0)),"&lt;="&amp;$S115))),1)),0,ROUND(IF(U115=100,T115,INDEX('[1]성적 계산식'!$A$9:$A$36,COUNTIF(OFFSET('[1]성적 계산식'!$A$9:$A$36,0,MATCH($T115,'[1]성적 계산식'!$B$8:$C$8,0)),"&lt;="&amp;$S115))),1))</f>
        <v>95</v>
      </c>
      <c r="T115" s="202">
        <v>4.18</v>
      </c>
      <c r="U115" s="202">
        <v>4.5</v>
      </c>
      <c r="V115" s="208">
        <f ca="1">IF($V115="기초생활수급자",INDEX([1]평가지표!$I$4:$J$8,MATCH($W115,기초생활수급자,0),2),IF($V115="차상위계층",92,IF($Y115=0,90,IF($AE115&lt;65%,88,88-($AE115*100-65)*0.4))))</f>
        <v>88</v>
      </c>
      <c r="W115" s="202" t="s">
        <v>0</v>
      </c>
      <c r="X115" s="202"/>
      <c r="Y115" s="209">
        <v>3</v>
      </c>
      <c r="Z115" s="210">
        <v>53420</v>
      </c>
      <c r="AA115" s="211">
        <f t="shared" ca="1" si="5"/>
        <v>1</v>
      </c>
      <c r="AB115" s="212">
        <f t="shared" ca="1" si="6"/>
        <v>53420</v>
      </c>
      <c r="AC115" s="212">
        <f ca="1">IF(ISERROR(INDEX(INDIRECT("'"&amp;$V115&amp;"'!$B$2:$K$15"),$Z115+1,$X115)),$C$34,INDEX(INDIRECT("'"&amp;$V115&amp;"'!$B$2:$K$15"),$Z115+1,$X115))</f>
        <v>89069</v>
      </c>
      <c r="AD115" s="213">
        <f t="shared" ca="1" si="7"/>
        <v>0</v>
      </c>
      <c r="AE115" s="213">
        <f t="shared" ca="1" si="8"/>
        <v>0.65</v>
      </c>
      <c r="AF115" s="214">
        <f t="shared" ca="1" si="9"/>
        <v>0</v>
      </c>
      <c r="AG115" s="231"/>
      <c r="AH115" s="202"/>
      <c r="AI115" s="215">
        <v>1500000</v>
      </c>
      <c r="AJ115" s="216" t="s">
        <v>835</v>
      </c>
      <c r="AK115" s="210">
        <v>3000000</v>
      </c>
      <c r="AL115" s="217">
        <v>0</v>
      </c>
      <c r="AM115" s="217">
        <v>0</v>
      </c>
      <c r="AN115" s="218">
        <f>IF($AL115&gt;$AK115,$AJ115-$AL115,$AJ115-$AK115)</f>
        <v>85677569</v>
      </c>
      <c r="AO115" s="202"/>
    </row>
    <row r="116" spans="1:41" hidden="1">
      <c r="A116" s="56">
        <v>111</v>
      </c>
      <c r="B116" s="132" t="s">
        <v>649</v>
      </c>
      <c r="C116" s="200" t="s">
        <v>240</v>
      </c>
      <c r="D116" s="201" t="s">
        <v>481</v>
      </c>
      <c r="E116" s="202" t="s">
        <v>836</v>
      </c>
      <c r="F116" s="203" t="s">
        <v>837</v>
      </c>
      <c r="G116" s="202" t="s">
        <v>32</v>
      </c>
      <c r="H116" s="204" t="s">
        <v>838</v>
      </c>
      <c r="I116" s="140" t="s">
        <v>2839</v>
      </c>
      <c r="J116" s="222" t="s">
        <v>839</v>
      </c>
      <c r="K116" s="222" t="s">
        <v>2851</v>
      </c>
      <c r="L116" s="202">
        <v>2</v>
      </c>
      <c r="M116" s="202" t="s">
        <v>840</v>
      </c>
      <c r="N116" s="202" t="s">
        <v>841</v>
      </c>
      <c r="O116" s="202" t="s">
        <v>141</v>
      </c>
      <c r="P116" s="202" t="s">
        <v>842</v>
      </c>
      <c r="Q116" s="202" t="s">
        <v>836</v>
      </c>
      <c r="R116" s="206">
        <f ca="1">IF(ISERROR(INDEX([1]평가지표!$C$5:$E$11,MATCH($D116,[1]평가지표!$B$5:$B$11,0),1)*$R116+INDEX([1]평가지표!$C$5:$E$11,MATCH($D116,[1]평가지표!$B$5:$B$11,0),2)*$U116+INDEX([1]평가지표!$C$5:$E$11,MATCH($D116,[1]평가지표!$B$5:$B$11,0),3)*$AF116),"",INDEX([1]평가지표!$C$5:$E$11,MATCH($D116,[1]평가지표!$B$5:$B$11,0),1)*$R116+INDEX([1]평가지표!$C$5:$E$11,MATCH($D116,[1]평가지표!$B$5:$B$11,0),2)*$U116+INDEX([1]평가지표!$C$5:$E$11,MATCH($D116,[1]평가지표!$B$5:$B$11,0),3)*$AF116)</f>
        <v>92.9</v>
      </c>
      <c r="S116" s="207">
        <f ca="1">IF(ISERROR(ROUND(IF(U116=100,T116,INDEX('[1]성적 계산식'!$A$9:$A$36,COUNTIF(OFFSET('[1]성적 계산식'!$A$9:$A$36,0,MATCH($T116,'[1]성적 계산식'!$B$8:$C$8,0)),"&lt;="&amp;$S116))),1)),0,ROUND(IF(U116=100,T116,INDEX('[1]성적 계산식'!$A$9:$A$36,COUNTIF(OFFSET('[1]성적 계산식'!$A$9:$A$36,0,MATCH($T116,'[1]성적 계산식'!$B$8:$C$8,0)),"&lt;="&amp;$S116))),1))</f>
        <v>95</v>
      </c>
      <c r="T116" s="202">
        <v>3.96</v>
      </c>
      <c r="U116" s="202">
        <v>4.3</v>
      </c>
      <c r="V116" s="208">
        <f ca="1">IF($V116="기초생활수급자",INDEX([1]평가지표!$I$4:$J$8,MATCH($W116,기초생활수급자,0),2),IF($V116="차상위계층",92,IF($Y116=0,90,IF($AE116&lt;65%,88,88-($AE116*100-65)*0.4))))</f>
        <v>88</v>
      </c>
      <c r="W116" s="202" t="s">
        <v>249</v>
      </c>
      <c r="X116" s="202"/>
      <c r="Y116" s="209">
        <v>3</v>
      </c>
      <c r="Z116" s="210">
        <v>86460</v>
      </c>
      <c r="AA116" s="211">
        <f t="shared" ca="1" si="5"/>
        <v>1</v>
      </c>
      <c r="AB116" s="212">
        <f t="shared" ca="1" si="6"/>
        <v>86460</v>
      </c>
      <c r="AC116" s="212">
        <f ca="1">IF(ISERROR(INDEX(INDIRECT("'"&amp;$V116&amp;"'!$B$2:$K$15"),$Z116+1,$X116)),$C$34,INDEX(INDIRECT("'"&amp;$V116&amp;"'!$B$2:$K$15"),$Z116+1,$X116))</f>
        <v>89626</v>
      </c>
      <c r="AD116" s="213">
        <f t="shared" ca="1" si="7"/>
        <v>0</v>
      </c>
      <c r="AE116" s="213">
        <f t="shared" ca="1" si="8"/>
        <v>0.65</v>
      </c>
      <c r="AF116" s="214">
        <f t="shared" ca="1" si="9"/>
        <v>0</v>
      </c>
      <c r="AG116" s="231"/>
      <c r="AH116" s="202"/>
      <c r="AI116" s="215">
        <v>1494000</v>
      </c>
      <c r="AJ116" s="216" t="s">
        <v>843</v>
      </c>
      <c r="AK116" s="210">
        <v>2442000</v>
      </c>
      <c r="AL116" s="217">
        <v>948000</v>
      </c>
      <c r="AM116" s="217">
        <v>0</v>
      </c>
      <c r="AN116" s="218">
        <f>IF($AL116&gt;$AK116,$AJ116-$AL116,$AJ116-$AK116)</f>
        <v>167654461</v>
      </c>
      <c r="AO116" s="202"/>
    </row>
    <row r="117" spans="1:41" hidden="1">
      <c r="A117" s="56">
        <v>112</v>
      </c>
      <c r="B117" s="132" t="s">
        <v>649</v>
      </c>
      <c r="C117" s="200" t="s">
        <v>240</v>
      </c>
      <c r="D117" s="201" t="s">
        <v>257</v>
      </c>
      <c r="E117" s="202" t="s">
        <v>844</v>
      </c>
      <c r="F117" s="203" t="s">
        <v>845</v>
      </c>
      <c r="G117" s="202" t="s">
        <v>136</v>
      </c>
      <c r="H117" s="204" t="s">
        <v>846</v>
      </c>
      <c r="I117" s="140" t="s">
        <v>2838</v>
      </c>
      <c r="J117" s="222" t="s">
        <v>847</v>
      </c>
      <c r="K117" s="222"/>
      <c r="L117" s="202">
        <v>1</v>
      </c>
      <c r="M117" s="202" t="s">
        <v>848</v>
      </c>
      <c r="N117" s="202" t="s">
        <v>849</v>
      </c>
      <c r="O117" s="202" t="s">
        <v>141</v>
      </c>
      <c r="P117" s="202" t="s">
        <v>850</v>
      </c>
      <c r="Q117" s="202" t="s">
        <v>844</v>
      </c>
      <c r="R117" s="206">
        <f ca="1">IF(ISERROR(INDEX([1]평가지표!$C$5:$E$11,MATCH($D117,[1]평가지표!$B$5:$B$11,0),1)*$R117+INDEX([1]평가지표!$C$5:$E$11,MATCH($D117,[1]평가지표!$B$5:$B$11,0),2)*$U117+INDEX([1]평가지표!$C$5:$E$11,MATCH($D117,[1]평가지표!$B$5:$B$11,0),3)*$AF117),"",INDEX([1]평가지표!$C$5:$E$11,MATCH($D117,[1]평가지표!$B$5:$B$11,0),1)*$R117+INDEX([1]평가지표!$C$5:$E$11,MATCH($D117,[1]평가지표!$B$5:$B$11,0),2)*$U117+INDEX([1]평가지표!$C$5:$E$11,MATCH($D117,[1]평가지표!$B$5:$B$11,0),3)*$AF117)</f>
        <v>88</v>
      </c>
      <c r="S117" s="207">
        <f ca="1">IF(ISERROR(ROUND(IF(U117=100,T117,INDEX('[1]성적 계산식'!$A$9:$A$36,COUNTIF(OFFSET('[1]성적 계산식'!$A$9:$A$36,0,MATCH($T117,'[1]성적 계산식'!$B$8:$C$8,0)),"&lt;="&amp;$S117))),1)),0,ROUND(IF(U117=100,T117,INDEX('[1]성적 계산식'!$A$9:$A$36,COUNTIF(OFFSET('[1]성적 계산식'!$A$9:$A$36,0,MATCH($T117,'[1]성적 계산식'!$B$8:$C$8,0)),"&lt;="&amp;$S117))),1))</f>
        <v>0</v>
      </c>
      <c r="T117" s="224"/>
      <c r="U117" s="224"/>
      <c r="V117" s="208">
        <f ca="1">IF($V117="기초생활수급자",INDEX([1]평가지표!$I$4:$J$8,MATCH($W117,기초생활수급자,0),2),IF($V117="차상위계층",92,IF($Y117=0,90,IF($AE117&lt;65%,88,88-($AE117*100-65)*0.4))))</f>
        <v>88</v>
      </c>
      <c r="W117" s="224" t="s">
        <v>42</v>
      </c>
      <c r="X117" s="224"/>
      <c r="Y117" s="233">
        <v>5</v>
      </c>
      <c r="Z117" s="234">
        <v>11020</v>
      </c>
      <c r="AA117" s="211">
        <f t="shared" ca="1" si="5"/>
        <v>1</v>
      </c>
      <c r="AB117" s="212">
        <f t="shared" ca="1" si="6"/>
        <v>11020</v>
      </c>
      <c r="AC117" s="212">
        <f ca="1">IF(ISERROR(INDEX(INDIRECT("'"&amp;$V117&amp;"'!$B$2:$K$15"),$Z117+1,$X117)),$C$17,INDEX(INDIRECT("'"&amp;$V117&amp;"'!$B$2:$K$15"),$Z117+1,$X117))</f>
        <v>119161</v>
      </c>
      <c r="AD117" s="213">
        <f t="shared" ca="1" si="7"/>
        <v>0</v>
      </c>
      <c r="AE117" s="213">
        <f t="shared" ca="1" si="8"/>
        <v>0.65</v>
      </c>
      <c r="AF117" s="214">
        <f t="shared" ca="1" si="9"/>
        <v>0</v>
      </c>
      <c r="AG117" s="229"/>
      <c r="AH117" s="229"/>
      <c r="AI117" s="220">
        <v>500000</v>
      </c>
      <c r="AJ117" s="229"/>
      <c r="AK117" s="229"/>
      <c r="AL117" s="229"/>
      <c r="AM117" s="229"/>
      <c r="AN117" s="230"/>
      <c r="AO117" s="229"/>
    </row>
    <row r="118" spans="1:41" hidden="1">
      <c r="A118" s="56">
        <v>113</v>
      </c>
      <c r="B118" s="132" t="s">
        <v>649</v>
      </c>
      <c r="C118" s="200" t="s">
        <v>240</v>
      </c>
      <c r="D118" s="201" t="s">
        <v>257</v>
      </c>
      <c r="E118" s="202" t="s">
        <v>851</v>
      </c>
      <c r="F118" s="203" t="s">
        <v>852</v>
      </c>
      <c r="G118" s="202" t="s">
        <v>32</v>
      </c>
      <c r="H118" s="204" t="s">
        <v>853</v>
      </c>
      <c r="I118" s="140" t="s">
        <v>2839</v>
      </c>
      <c r="J118" s="221" t="s">
        <v>854</v>
      </c>
      <c r="K118" s="222" t="s">
        <v>2852</v>
      </c>
      <c r="L118" s="202">
        <v>2</v>
      </c>
      <c r="M118" s="202" t="s">
        <v>855</v>
      </c>
      <c r="N118" s="202" t="s">
        <v>856</v>
      </c>
      <c r="O118" s="202" t="s">
        <v>225</v>
      </c>
      <c r="P118" s="202" t="s">
        <v>857</v>
      </c>
      <c r="Q118" s="202" t="s">
        <v>851</v>
      </c>
      <c r="R118" s="206">
        <f ca="1">IF(ISERROR(INDEX([1]평가지표!$C$5:$E$11,MATCH($D118,[1]평가지표!$B$5:$B$11,0),1)*$R118+INDEX([1]평가지표!$C$5:$E$11,MATCH($D118,[1]평가지표!$B$5:$B$11,0),2)*$U118+INDEX([1]평가지표!$C$5:$E$11,MATCH($D118,[1]평가지표!$B$5:$B$11,0),3)*$AF118),"",INDEX([1]평가지표!$C$5:$E$11,MATCH($D118,[1]평가지표!$B$5:$B$11,0),1)*$R118+INDEX([1]평가지표!$C$5:$E$11,MATCH($D118,[1]평가지표!$B$5:$B$11,0),2)*$U118+INDEX([1]평가지표!$C$5:$E$11,MATCH($D118,[1]평가지표!$B$5:$B$11,0),3)*$AF118)</f>
        <v>92</v>
      </c>
      <c r="S118" s="207">
        <f ca="1">IF(ISERROR(ROUND(IF(U118=100,T118,INDEX('[1]성적 계산식'!$A$9:$A$36,COUNTIF(OFFSET('[1]성적 계산식'!$A$9:$A$36,0,MATCH($T118,'[1]성적 계산식'!$B$8:$C$8,0)),"&lt;="&amp;$S118))),1)),0,ROUND(IF(U118=100,T118,INDEX('[1]성적 계산식'!$A$9:$A$36,COUNTIF(OFFSET('[1]성적 계산식'!$A$9:$A$36,0,MATCH($T118,'[1]성적 계산식'!$B$8:$C$8,0)),"&lt;="&amp;$S118))),1))</f>
        <v>0</v>
      </c>
      <c r="T118" s="202"/>
      <c r="U118" s="202"/>
      <c r="V118" s="208">
        <f ca="1">IF($V118="기초생활수급자",INDEX([1]평가지표!$I$4:$J$8,MATCH($W118,기초생활수급자,0),2),IF($V118="차상위계층",92,IF($Y118=0,90,IF($AE118&lt;65%,88,88-($AE118*100-65)*0.4))))</f>
        <v>92</v>
      </c>
      <c r="W118" s="202" t="s">
        <v>180</v>
      </c>
      <c r="X118" s="202"/>
      <c r="Y118" s="209">
        <v>3</v>
      </c>
      <c r="Z118" s="210"/>
      <c r="AA118" s="211" t="e">
        <f t="shared" ca="1" si="5"/>
        <v>#REF!</v>
      </c>
      <c r="AB118" s="212" t="e">
        <f t="shared" ca="1" si="6"/>
        <v>#REF!</v>
      </c>
      <c r="AC118" s="212" t="str">
        <f ca="1">IF(ISERROR(INDEX(INDIRECT("'"&amp;$V118&amp;"'!$B$2:$K$15"),$Z118+1,$X118)),$C$10,INDEX(INDIRECT("'"&amp;$V118&amp;"'!$B$2:$K$15"),$Z118+1,$X118))</f>
        <v>희망나래</v>
      </c>
      <c r="AD118" s="213" t="e">
        <f t="shared" ca="1" si="7"/>
        <v>#REF!</v>
      </c>
      <c r="AE118" s="213" t="e">
        <f t="shared" ca="1" si="8"/>
        <v>#REF!</v>
      </c>
      <c r="AF118" s="214" t="e">
        <f t="shared" ca="1" si="9"/>
        <v>#REF!</v>
      </c>
      <c r="AG118" s="231"/>
      <c r="AH118" s="202"/>
      <c r="AI118" s="220">
        <v>821000</v>
      </c>
      <c r="AJ118" s="216" t="s">
        <v>858</v>
      </c>
      <c r="AK118" s="210">
        <v>3621000</v>
      </c>
      <c r="AL118" s="217">
        <v>2800000</v>
      </c>
      <c r="AM118" s="217">
        <v>0</v>
      </c>
      <c r="AN118" s="218">
        <f>IF($AL118&gt;$AK118,$AJ118-$AL118,$AJ118-$AK118)</f>
        <v>163305092</v>
      </c>
      <c r="AO118" s="202"/>
    </row>
    <row r="119" spans="1:41" hidden="1">
      <c r="A119" s="56">
        <v>114</v>
      </c>
      <c r="B119" s="132" t="s">
        <v>649</v>
      </c>
      <c r="C119" s="200" t="s">
        <v>240</v>
      </c>
      <c r="D119" s="201" t="s">
        <v>257</v>
      </c>
      <c r="E119" s="202" t="s">
        <v>859</v>
      </c>
      <c r="F119" s="203" t="s">
        <v>860</v>
      </c>
      <c r="G119" s="202" t="s">
        <v>32</v>
      </c>
      <c r="H119" s="204" t="s">
        <v>861</v>
      </c>
      <c r="I119" s="140" t="s">
        <v>2839</v>
      </c>
      <c r="J119" s="221" t="s">
        <v>709</v>
      </c>
      <c r="K119" s="222" t="s">
        <v>347</v>
      </c>
      <c r="L119" s="202">
        <v>3</v>
      </c>
      <c r="M119" s="202" t="s">
        <v>862</v>
      </c>
      <c r="N119" s="202" t="s">
        <v>863</v>
      </c>
      <c r="O119" s="202" t="s">
        <v>141</v>
      </c>
      <c r="P119" s="202" t="s">
        <v>864</v>
      </c>
      <c r="Q119" s="202" t="s">
        <v>859</v>
      </c>
      <c r="R119" s="206">
        <f ca="1">IF(ISERROR(INDEX([1]평가지표!$C$5:$E$11,MATCH($D119,[1]평가지표!$B$5:$B$11,0),1)*$R119+INDEX([1]평가지표!$C$5:$E$11,MATCH($D119,[1]평가지표!$B$5:$B$11,0),2)*$U119+INDEX([1]평가지표!$C$5:$E$11,MATCH($D119,[1]평가지표!$B$5:$B$11,0),3)*$AF119),"",INDEX([1]평가지표!$C$5:$E$11,MATCH($D119,[1]평가지표!$B$5:$B$11,0),1)*$R119+INDEX([1]평가지표!$C$5:$E$11,MATCH($D119,[1]평가지표!$B$5:$B$11,0),2)*$U119+INDEX([1]평가지표!$C$5:$E$11,MATCH($D119,[1]평가지표!$B$5:$B$11,0),3)*$AF119)</f>
        <v>88</v>
      </c>
      <c r="S119" s="207">
        <f ca="1">IF(ISERROR(ROUND(IF(U119=100,T119,INDEX('[1]성적 계산식'!$A$9:$A$36,COUNTIF(OFFSET('[1]성적 계산식'!$A$9:$A$36,0,MATCH($T119,'[1]성적 계산식'!$B$8:$C$8,0)),"&lt;="&amp;$S119))),1)),0,ROUND(IF(U119=100,T119,INDEX('[1]성적 계산식'!$A$9:$A$36,COUNTIF(OFFSET('[1]성적 계산식'!$A$9:$A$36,0,MATCH($T119,'[1]성적 계산식'!$B$8:$C$8,0)),"&lt;="&amp;$S119))),1))</f>
        <v>0</v>
      </c>
      <c r="T119" s="202"/>
      <c r="U119" s="202"/>
      <c r="V119" s="208">
        <f ca="1">IF($V119="기초생활수급자",INDEX([1]평가지표!$I$4:$J$8,MATCH($W119,기초생활수급자,0),2),IF($V119="차상위계층",92,IF($Y119=0,90,IF($AE119&lt;65%,88,88-($AE119*100-65)*0.4))))</f>
        <v>88</v>
      </c>
      <c r="W119" s="202" t="s">
        <v>0</v>
      </c>
      <c r="X119" s="202"/>
      <c r="Y119" s="209">
        <v>4</v>
      </c>
      <c r="Z119" s="210">
        <v>10290</v>
      </c>
      <c r="AA119" s="211">
        <f t="shared" ca="1" si="5"/>
        <v>1</v>
      </c>
      <c r="AB119" s="212">
        <f t="shared" ca="1" si="6"/>
        <v>10290</v>
      </c>
      <c r="AC119" s="212">
        <f ca="1">IF(ISERROR(INDEX(INDIRECT("'"&amp;$V119&amp;"'!$B$2:$K$15"),$Z119+1,$X119)),$C$10,INDEX(INDIRECT("'"&amp;$V119&amp;"'!$B$2:$K$15"),$Z119+1,$X119))</f>
        <v>109494</v>
      </c>
      <c r="AD119" s="213">
        <f t="shared" ca="1" si="7"/>
        <v>0</v>
      </c>
      <c r="AE119" s="213">
        <f t="shared" ca="1" si="8"/>
        <v>0.65</v>
      </c>
      <c r="AF119" s="214">
        <f t="shared" ca="1" si="9"/>
        <v>0</v>
      </c>
      <c r="AG119" s="231"/>
      <c r="AH119" s="202"/>
      <c r="AI119" s="220">
        <v>1500000</v>
      </c>
      <c r="AJ119" s="216" t="s">
        <v>865</v>
      </c>
      <c r="AK119" s="210">
        <v>2050000</v>
      </c>
      <c r="AL119" s="217">
        <v>0</v>
      </c>
      <c r="AM119" s="217">
        <v>0</v>
      </c>
      <c r="AN119" s="218">
        <f>IF($AL119&gt;$AK119,$AJ119-$AL119,$AJ119-$AK119)</f>
        <v>157370233</v>
      </c>
      <c r="AO119" s="202"/>
    </row>
    <row r="120" spans="1:41" hidden="1">
      <c r="A120" s="56">
        <v>115</v>
      </c>
      <c r="B120" s="132" t="s">
        <v>649</v>
      </c>
      <c r="C120" s="200" t="s">
        <v>240</v>
      </c>
      <c r="D120" s="201" t="s">
        <v>257</v>
      </c>
      <c r="E120" s="202" t="s">
        <v>866</v>
      </c>
      <c r="F120" s="203" t="s">
        <v>867</v>
      </c>
      <c r="G120" s="202" t="s">
        <v>136</v>
      </c>
      <c r="H120" s="204" t="s">
        <v>868</v>
      </c>
      <c r="I120" s="140" t="s">
        <v>2839</v>
      </c>
      <c r="J120" s="221" t="s">
        <v>869</v>
      </c>
      <c r="K120" s="222" t="s">
        <v>2853</v>
      </c>
      <c r="L120" s="202">
        <v>6</v>
      </c>
      <c r="M120" s="202" t="s">
        <v>870</v>
      </c>
      <c r="N120" s="202" t="s">
        <v>871</v>
      </c>
      <c r="O120" s="202" t="s">
        <v>141</v>
      </c>
      <c r="P120" s="202" t="s">
        <v>872</v>
      </c>
      <c r="Q120" s="202" t="s">
        <v>866</v>
      </c>
      <c r="R120" s="206">
        <f ca="1">IF(ISERROR(INDEX([1]평가지표!$C$5:$E$11,MATCH($D120,[1]평가지표!$B$5:$B$11,0),1)*$R120+INDEX([1]평가지표!$C$5:$E$11,MATCH($D120,[1]평가지표!$B$5:$B$11,0),2)*$U120+INDEX([1]평가지표!$C$5:$E$11,MATCH($D120,[1]평가지표!$B$5:$B$11,0),3)*$AF120),"",INDEX([1]평가지표!$C$5:$E$11,MATCH($D120,[1]평가지표!$B$5:$B$11,0),1)*$R120+INDEX([1]평가지표!$C$5:$E$11,MATCH($D120,[1]평가지표!$B$5:$B$11,0),2)*$U120+INDEX([1]평가지표!$C$5:$E$11,MATCH($D120,[1]평가지표!$B$5:$B$11,0),3)*$AF120)</f>
        <v>88</v>
      </c>
      <c r="S120" s="207">
        <f ca="1">IF(ISERROR(ROUND(IF(U120=100,T120,INDEX('[1]성적 계산식'!$A$9:$A$36,COUNTIF(OFFSET('[1]성적 계산식'!$A$9:$A$36,0,MATCH($T120,'[1]성적 계산식'!$B$8:$C$8,0)),"&lt;="&amp;$S120))),1)),0,ROUND(IF(U120=100,T120,INDEX('[1]성적 계산식'!$A$9:$A$36,COUNTIF(OFFSET('[1]성적 계산식'!$A$9:$A$36,0,MATCH($T120,'[1]성적 계산식'!$B$8:$C$8,0)),"&lt;="&amp;$S120))),1))</f>
        <v>0</v>
      </c>
      <c r="T120" s="202"/>
      <c r="U120" s="202"/>
      <c r="V120" s="208">
        <f ca="1">IF($V120="기초생활수급자",INDEX([1]평가지표!$I$4:$J$8,MATCH($W120,기초생활수급자,0),2),IF($V120="차상위계층",92,IF($Y120=0,90,IF($AE120&lt;65%,88,88-($AE120*100-65)*0.4))))</f>
        <v>88</v>
      </c>
      <c r="W120" s="202" t="s">
        <v>249</v>
      </c>
      <c r="X120" s="202"/>
      <c r="Y120" s="209">
        <v>3</v>
      </c>
      <c r="Z120" s="210">
        <v>88130</v>
      </c>
      <c r="AA120" s="211">
        <f t="shared" ca="1" si="5"/>
        <v>1</v>
      </c>
      <c r="AB120" s="212">
        <f t="shared" ca="1" si="6"/>
        <v>88130</v>
      </c>
      <c r="AC120" s="212">
        <f ca="1">IF(ISERROR(INDEX(INDIRECT("'"&amp;$V120&amp;"'!$B$2:$K$15"),$Z120+1,$X120)),$C$10,INDEX(INDIRECT("'"&amp;$V120&amp;"'!$B$2:$K$15"),$Z120+1,$X120))</f>
        <v>89626</v>
      </c>
      <c r="AD120" s="213">
        <f t="shared" ca="1" si="7"/>
        <v>0</v>
      </c>
      <c r="AE120" s="213">
        <f t="shared" ca="1" si="8"/>
        <v>0.65</v>
      </c>
      <c r="AF120" s="214">
        <f t="shared" ca="1" si="9"/>
        <v>0</v>
      </c>
      <c r="AG120" s="231"/>
      <c r="AH120" s="202"/>
      <c r="AI120" s="220">
        <v>1500000</v>
      </c>
      <c r="AJ120" s="216" t="s">
        <v>873</v>
      </c>
      <c r="AK120" s="210">
        <v>5630000</v>
      </c>
      <c r="AL120" s="217">
        <v>2800000</v>
      </c>
      <c r="AM120" s="217">
        <v>0</v>
      </c>
      <c r="AN120" s="218">
        <f>IF($AL120&gt;$AK120,$AJ120-$AL120,$AJ120-$AK120)</f>
        <v>113493434</v>
      </c>
      <c r="AO120" s="202"/>
    </row>
    <row r="121" spans="1:41" hidden="1">
      <c r="A121" s="56">
        <v>116</v>
      </c>
      <c r="B121" s="57" t="s">
        <v>874</v>
      </c>
      <c r="C121" s="56" t="s">
        <v>30</v>
      </c>
      <c r="D121" s="56" t="s">
        <v>31</v>
      </c>
      <c r="E121" s="56" t="s">
        <v>875</v>
      </c>
      <c r="F121" s="58" t="s">
        <v>876</v>
      </c>
      <c r="G121" s="56" t="s">
        <v>136</v>
      </c>
      <c r="H121" s="107" t="s">
        <v>877</v>
      </c>
      <c r="I121" s="56" t="s">
        <v>2837</v>
      </c>
      <c r="J121" s="47" t="s">
        <v>878</v>
      </c>
      <c r="K121" s="47"/>
      <c r="L121" s="56">
        <v>2</v>
      </c>
      <c r="M121" s="56" t="s">
        <v>879</v>
      </c>
      <c r="N121" s="56" t="s">
        <v>880</v>
      </c>
      <c r="O121" s="56" t="s">
        <v>141</v>
      </c>
      <c r="P121" s="159" t="s">
        <v>881</v>
      </c>
      <c r="Q121" s="159" t="s">
        <v>875</v>
      </c>
      <c r="R121" s="48">
        <v>93.699999999999989</v>
      </c>
      <c r="S121" s="54">
        <v>0</v>
      </c>
      <c r="T121" s="56"/>
      <c r="U121" s="56"/>
      <c r="V121" s="55">
        <v>96</v>
      </c>
      <c r="W121" s="56" t="s">
        <v>41</v>
      </c>
      <c r="X121" s="56" t="s">
        <v>76</v>
      </c>
      <c r="Y121" s="61">
        <v>3</v>
      </c>
      <c r="Z121" s="49">
        <v>0</v>
      </c>
      <c r="AA121" s="65" t="e">
        <v>#REF!</v>
      </c>
      <c r="AB121" s="83" t="e">
        <v>#REF!</v>
      </c>
      <c r="AC121" s="83" t="e">
        <v>#REF!</v>
      </c>
      <c r="AD121" s="81" t="e">
        <v>#REF!</v>
      </c>
      <c r="AE121" s="81" t="e">
        <v>#REF!</v>
      </c>
      <c r="AF121" s="60" t="e">
        <v>#REF!</v>
      </c>
      <c r="AG121" s="53">
        <v>26.5</v>
      </c>
      <c r="AH121" s="56"/>
      <c r="AI121" s="2">
        <v>300000</v>
      </c>
      <c r="AJ121" s="28" t="s">
        <v>882</v>
      </c>
      <c r="AK121" s="49">
        <v>0</v>
      </c>
      <c r="AL121" s="51">
        <v>0</v>
      </c>
      <c r="AM121" s="51">
        <v>0</v>
      </c>
      <c r="AN121" s="52">
        <v>300000</v>
      </c>
      <c r="AO121" s="56"/>
    </row>
    <row r="122" spans="1:41" hidden="1">
      <c r="A122" s="56">
        <v>117</v>
      </c>
      <c r="B122" s="57" t="s">
        <v>874</v>
      </c>
      <c r="C122" s="56" t="s">
        <v>30</v>
      </c>
      <c r="D122" s="56" t="s">
        <v>31</v>
      </c>
      <c r="E122" s="56" t="s">
        <v>883</v>
      </c>
      <c r="F122" s="58" t="s">
        <v>884</v>
      </c>
      <c r="G122" s="56" t="s">
        <v>32</v>
      </c>
      <c r="H122" s="107" t="s">
        <v>885</v>
      </c>
      <c r="I122" s="31" t="s">
        <v>2838</v>
      </c>
      <c r="J122" s="47" t="s">
        <v>886</v>
      </c>
      <c r="K122" s="47" t="s">
        <v>887</v>
      </c>
      <c r="L122" s="56">
        <v>2</v>
      </c>
      <c r="M122" s="56" t="s">
        <v>888</v>
      </c>
      <c r="N122" s="56" t="s">
        <v>889</v>
      </c>
      <c r="O122" s="56" t="s">
        <v>141</v>
      </c>
      <c r="P122" s="159" t="s">
        <v>890</v>
      </c>
      <c r="Q122" s="159" t="s">
        <v>883</v>
      </c>
      <c r="R122" s="48">
        <v>91.399999999999991</v>
      </c>
      <c r="S122" s="54">
        <v>0</v>
      </c>
      <c r="T122" s="56"/>
      <c r="U122" s="56"/>
      <c r="V122" s="55">
        <v>92</v>
      </c>
      <c r="W122" s="56" t="s">
        <v>180</v>
      </c>
      <c r="X122" s="56"/>
      <c r="Y122" s="61">
        <v>4</v>
      </c>
      <c r="Z122" s="49">
        <v>65820</v>
      </c>
      <c r="AA122" s="65" t="e">
        <v>#REF!</v>
      </c>
      <c r="AB122" s="83" t="e">
        <v>#REF!</v>
      </c>
      <c r="AC122" s="83" t="e">
        <v>#REF!</v>
      </c>
      <c r="AD122" s="81" t="e">
        <v>#REF!</v>
      </c>
      <c r="AE122" s="81" t="e">
        <v>#REF!</v>
      </c>
      <c r="AF122" s="60" t="e">
        <v>#REF!</v>
      </c>
      <c r="AG122" s="53">
        <v>27</v>
      </c>
      <c r="AH122" s="56"/>
      <c r="AI122" s="2">
        <v>500000</v>
      </c>
      <c r="AJ122" s="28" t="s">
        <v>882</v>
      </c>
      <c r="AK122" s="49"/>
      <c r="AL122" s="51"/>
      <c r="AM122" s="51">
        <v>0</v>
      </c>
      <c r="AN122" s="52">
        <v>500000</v>
      </c>
      <c r="AO122" s="56"/>
    </row>
    <row r="123" spans="1:41" hidden="1">
      <c r="A123" s="56">
        <v>118</v>
      </c>
      <c r="B123" s="57" t="s">
        <v>874</v>
      </c>
      <c r="C123" s="56" t="s">
        <v>30</v>
      </c>
      <c r="D123" s="56" t="s">
        <v>31</v>
      </c>
      <c r="E123" s="56" t="s">
        <v>891</v>
      </c>
      <c r="F123" s="58" t="s">
        <v>892</v>
      </c>
      <c r="G123" s="56" t="s">
        <v>136</v>
      </c>
      <c r="H123" s="107" t="s">
        <v>893</v>
      </c>
      <c r="I123" s="31" t="s">
        <v>2839</v>
      </c>
      <c r="J123" s="47" t="s">
        <v>894</v>
      </c>
      <c r="K123" s="47" t="s">
        <v>895</v>
      </c>
      <c r="L123" s="56">
        <v>4</v>
      </c>
      <c r="M123" s="56" t="s">
        <v>896</v>
      </c>
      <c r="N123" s="56" t="s">
        <v>897</v>
      </c>
      <c r="O123" s="56" t="s">
        <v>141</v>
      </c>
      <c r="P123" s="159" t="s">
        <v>898</v>
      </c>
      <c r="Q123" s="159" t="s">
        <v>891</v>
      </c>
      <c r="R123" s="48">
        <v>93.6</v>
      </c>
      <c r="S123" s="54">
        <v>0</v>
      </c>
      <c r="T123" s="56"/>
      <c r="U123" s="56"/>
      <c r="V123" s="55">
        <v>98</v>
      </c>
      <c r="W123" s="56" t="s">
        <v>41</v>
      </c>
      <c r="X123" s="56" t="s">
        <v>323</v>
      </c>
      <c r="Y123" s="61">
        <v>6</v>
      </c>
      <c r="Z123" s="49">
        <v>0</v>
      </c>
      <c r="AA123" s="65" t="e">
        <v>#REF!</v>
      </c>
      <c r="AB123" s="83" t="e">
        <v>#REF!</v>
      </c>
      <c r="AC123" s="83" t="e">
        <v>#REF!</v>
      </c>
      <c r="AD123" s="81" t="e">
        <v>#REF!</v>
      </c>
      <c r="AE123" s="81" t="e">
        <v>#REF!</v>
      </c>
      <c r="AF123" s="60" t="e">
        <v>#REF!</v>
      </c>
      <c r="AG123" s="53">
        <v>25</v>
      </c>
      <c r="AH123" s="56"/>
      <c r="AI123" s="2">
        <v>1500000</v>
      </c>
      <c r="AJ123" s="28" t="s">
        <v>882</v>
      </c>
      <c r="AK123" s="49">
        <v>2969500</v>
      </c>
      <c r="AL123" s="51">
        <v>2350000</v>
      </c>
      <c r="AM123" s="51">
        <v>0</v>
      </c>
      <c r="AN123" s="52">
        <v>1500000</v>
      </c>
      <c r="AO123" s="56"/>
    </row>
    <row r="124" spans="1:41" hidden="1">
      <c r="A124" s="56">
        <v>119</v>
      </c>
      <c r="B124" s="57" t="s">
        <v>874</v>
      </c>
      <c r="C124" s="56" t="s">
        <v>30</v>
      </c>
      <c r="D124" s="56" t="s">
        <v>31</v>
      </c>
      <c r="E124" s="56" t="s">
        <v>899</v>
      </c>
      <c r="F124" s="58" t="s">
        <v>900</v>
      </c>
      <c r="G124" s="56" t="s">
        <v>136</v>
      </c>
      <c r="H124" s="107" t="s">
        <v>901</v>
      </c>
      <c r="I124" s="31" t="s">
        <v>2839</v>
      </c>
      <c r="J124" s="47" t="s">
        <v>229</v>
      </c>
      <c r="K124" s="47" t="s">
        <v>603</v>
      </c>
      <c r="L124" s="56">
        <v>4</v>
      </c>
      <c r="M124" s="56" t="s">
        <v>902</v>
      </c>
      <c r="N124" s="56" t="s">
        <v>903</v>
      </c>
      <c r="O124" s="56" t="s">
        <v>141</v>
      </c>
      <c r="P124" s="159" t="s">
        <v>904</v>
      </c>
      <c r="Q124" s="159" t="s">
        <v>899</v>
      </c>
      <c r="R124" s="48">
        <v>91.6</v>
      </c>
      <c r="S124" s="54">
        <v>0</v>
      </c>
      <c r="T124" s="56"/>
      <c r="U124" s="56"/>
      <c r="V124" s="55">
        <v>88</v>
      </c>
      <c r="W124" s="56" t="s">
        <v>42</v>
      </c>
      <c r="X124" s="56"/>
      <c r="Y124" s="61">
        <v>4</v>
      </c>
      <c r="Z124" s="49">
        <v>30190</v>
      </c>
      <c r="AA124" s="65">
        <v>1</v>
      </c>
      <c r="AB124" s="83">
        <v>90570</v>
      </c>
      <c r="AC124" s="83">
        <v>99230</v>
      </c>
      <c r="AD124" s="81">
        <v>0</v>
      </c>
      <c r="AE124" s="81">
        <v>0.65</v>
      </c>
      <c r="AF124" s="60">
        <v>0</v>
      </c>
      <c r="AG124" s="53">
        <v>30</v>
      </c>
      <c r="AH124" s="56"/>
      <c r="AI124" s="2">
        <v>1500000</v>
      </c>
      <c r="AJ124" s="28" t="s">
        <v>882</v>
      </c>
      <c r="AK124" s="49">
        <v>2714000</v>
      </c>
      <c r="AL124" s="51">
        <v>2714000</v>
      </c>
      <c r="AM124" s="51">
        <v>0</v>
      </c>
      <c r="AN124" s="52">
        <v>1500000</v>
      </c>
      <c r="AO124" s="56"/>
    </row>
    <row r="125" spans="1:41" hidden="1">
      <c r="A125" s="56">
        <v>120</v>
      </c>
      <c r="B125" s="57" t="s">
        <v>874</v>
      </c>
      <c r="C125" s="56" t="s">
        <v>30</v>
      </c>
      <c r="D125" s="56" t="s">
        <v>31</v>
      </c>
      <c r="E125" s="56" t="s">
        <v>795</v>
      </c>
      <c r="F125" s="58" t="s">
        <v>905</v>
      </c>
      <c r="G125" s="56" t="s">
        <v>32</v>
      </c>
      <c r="H125" s="107" t="s">
        <v>906</v>
      </c>
      <c r="I125" s="31" t="s">
        <v>2839</v>
      </c>
      <c r="J125" s="47" t="s">
        <v>907</v>
      </c>
      <c r="K125" s="47" t="s">
        <v>908</v>
      </c>
      <c r="L125" s="56">
        <v>1</v>
      </c>
      <c r="M125" s="56" t="s">
        <v>909</v>
      </c>
      <c r="N125" s="56" t="s">
        <v>910</v>
      </c>
      <c r="O125" s="56" t="s">
        <v>141</v>
      </c>
      <c r="P125" s="159" t="s">
        <v>911</v>
      </c>
      <c r="Q125" s="159" t="s">
        <v>795</v>
      </c>
      <c r="R125" s="48">
        <v>89.1</v>
      </c>
      <c r="S125" s="54">
        <v>0</v>
      </c>
      <c r="T125" s="56"/>
      <c r="U125" s="56"/>
      <c r="V125" s="55">
        <v>88</v>
      </c>
      <c r="W125" s="56" t="s">
        <v>2480</v>
      </c>
      <c r="X125" s="56"/>
      <c r="Y125" s="61">
        <v>4</v>
      </c>
      <c r="Z125" s="49">
        <v>16830</v>
      </c>
      <c r="AA125" s="65">
        <v>1</v>
      </c>
      <c r="AB125" s="83">
        <v>67320</v>
      </c>
      <c r="AC125" s="83">
        <v>110271</v>
      </c>
      <c r="AD125" s="81">
        <v>0</v>
      </c>
      <c r="AE125" s="81">
        <v>0.65</v>
      </c>
      <c r="AF125" s="60">
        <v>0</v>
      </c>
      <c r="AG125" s="53">
        <v>27.5</v>
      </c>
      <c r="AH125" s="56"/>
      <c r="AI125" s="2">
        <v>1500000</v>
      </c>
      <c r="AJ125" s="28" t="s">
        <v>882</v>
      </c>
      <c r="AK125" s="49">
        <v>0</v>
      </c>
      <c r="AL125" s="51">
        <v>0</v>
      </c>
      <c r="AM125" s="51">
        <v>0</v>
      </c>
      <c r="AN125" s="52">
        <v>1500000</v>
      </c>
      <c r="AO125" s="56"/>
    </row>
    <row r="126" spans="1:41" hidden="1">
      <c r="A126" s="56">
        <v>121</v>
      </c>
      <c r="B126" s="57" t="s">
        <v>912</v>
      </c>
      <c r="C126" s="56" t="s">
        <v>240</v>
      </c>
      <c r="D126" s="56" t="s">
        <v>409</v>
      </c>
      <c r="E126" s="56" t="s">
        <v>914</v>
      </c>
      <c r="F126" s="58" t="s">
        <v>915</v>
      </c>
      <c r="G126" s="56" t="s">
        <v>136</v>
      </c>
      <c r="H126" s="107" t="s">
        <v>916</v>
      </c>
      <c r="I126" s="31" t="s">
        <v>2840</v>
      </c>
      <c r="J126" s="47" t="s">
        <v>913</v>
      </c>
      <c r="K126" s="47"/>
      <c r="L126" s="56">
        <v>5</v>
      </c>
      <c r="M126" s="56" t="s">
        <v>917</v>
      </c>
      <c r="N126" s="56" t="s">
        <v>918</v>
      </c>
      <c r="O126" s="47" t="s">
        <v>567</v>
      </c>
      <c r="P126" s="158" t="s">
        <v>919</v>
      </c>
      <c r="Q126" s="158" t="s">
        <v>914</v>
      </c>
      <c r="R126" s="48">
        <v>100</v>
      </c>
      <c r="S126" s="54">
        <v>0</v>
      </c>
      <c r="T126" s="56"/>
      <c r="U126" s="56">
        <v>100</v>
      </c>
      <c r="V126" s="55">
        <v>100</v>
      </c>
      <c r="W126" s="56" t="s">
        <v>41</v>
      </c>
      <c r="X126" s="56" t="s">
        <v>33</v>
      </c>
      <c r="Y126" s="61">
        <v>3</v>
      </c>
      <c r="Z126" s="49">
        <v>0</v>
      </c>
      <c r="AA126" s="72" t="e">
        <v>#REF!</v>
      </c>
      <c r="AB126" s="74" t="e">
        <v>#REF!</v>
      </c>
      <c r="AC126" s="74" t="s">
        <v>240</v>
      </c>
      <c r="AD126" s="75" t="e">
        <v>#REF!</v>
      </c>
      <c r="AE126" s="75" t="e">
        <v>#REF!</v>
      </c>
      <c r="AF126" s="60" t="e">
        <v>#REF!</v>
      </c>
      <c r="AG126" s="53"/>
      <c r="AH126" s="56"/>
      <c r="AI126" s="2">
        <v>200000</v>
      </c>
      <c r="AJ126" s="50"/>
      <c r="AK126" s="49"/>
      <c r="AL126" s="51"/>
      <c r="AM126" s="51"/>
      <c r="AN126" s="52">
        <v>0</v>
      </c>
      <c r="AO126" s="56"/>
    </row>
    <row r="127" spans="1:41" hidden="1">
      <c r="A127" s="56">
        <v>122</v>
      </c>
      <c r="B127" s="57" t="s">
        <v>912</v>
      </c>
      <c r="C127" s="56" t="s">
        <v>240</v>
      </c>
      <c r="D127" s="56" t="s">
        <v>409</v>
      </c>
      <c r="E127" s="56" t="s">
        <v>920</v>
      </c>
      <c r="F127" s="58" t="s">
        <v>921</v>
      </c>
      <c r="G127" s="56" t="s">
        <v>136</v>
      </c>
      <c r="H127" s="59" t="s">
        <v>922</v>
      </c>
      <c r="I127" s="56" t="s">
        <v>2840</v>
      </c>
      <c r="J127" s="47" t="s">
        <v>913</v>
      </c>
      <c r="K127" s="47"/>
      <c r="L127" s="56">
        <v>4</v>
      </c>
      <c r="M127" s="56"/>
      <c r="N127" s="56" t="s">
        <v>923</v>
      </c>
      <c r="O127" s="56" t="s">
        <v>567</v>
      </c>
      <c r="P127" s="159" t="s">
        <v>924</v>
      </c>
      <c r="Q127" s="159" t="s">
        <v>920</v>
      </c>
      <c r="R127" s="48">
        <v>98</v>
      </c>
      <c r="S127" s="54">
        <v>0</v>
      </c>
      <c r="T127" s="56"/>
      <c r="U127" s="56">
        <v>100</v>
      </c>
      <c r="V127" s="55">
        <v>98</v>
      </c>
      <c r="W127" s="56" t="s">
        <v>41</v>
      </c>
      <c r="X127" s="56" t="s">
        <v>323</v>
      </c>
      <c r="Y127" s="61">
        <v>3</v>
      </c>
      <c r="Z127" s="49">
        <v>0</v>
      </c>
      <c r="AA127" s="72" t="e">
        <v>#REF!</v>
      </c>
      <c r="AB127" s="74" t="e">
        <v>#REF!</v>
      </c>
      <c r="AC127" s="74" t="s">
        <v>240</v>
      </c>
      <c r="AD127" s="75" t="e">
        <v>#REF!</v>
      </c>
      <c r="AE127" s="75" t="e">
        <v>#REF!</v>
      </c>
      <c r="AF127" s="60" t="e">
        <v>#REF!</v>
      </c>
      <c r="AG127" s="53"/>
      <c r="AH127" s="56"/>
      <c r="AI127" s="2">
        <v>200000</v>
      </c>
      <c r="AJ127" s="50"/>
      <c r="AK127" s="49"/>
      <c r="AL127" s="51"/>
      <c r="AM127" s="51"/>
      <c r="AN127" s="52">
        <v>0</v>
      </c>
      <c r="AO127" s="56"/>
    </row>
    <row r="128" spans="1:41" hidden="1">
      <c r="A128" s="56">
        <v>123</v>
      </c>
      <c r="B128" s="57" t="s">
        <v>912</v>
      </c>
      <c r="C128" s="56" t="s">
        <v>240</v>
      </c>
      <c r="D128" s="56" t="s">
        <v>409</v>
      </c>
      <c r="E128" s="56" t="s">
        <v>925</v>
      </c>
      <c r="F128" s="58" t="s">
        <v>926</v>
      </c>
      <c r="G128" s="56" t="s">
        <v>927</v>
      </c>
      <c r="H128" s="59" t="s">
        <v>928</v>
      </c>
      <c r="I128" s="56" t="s">
        <v>2840</v>
      </c>
      <c r="J128" s="47" t="s">
        <v>913</v>
      </c>
      <c r="K128" s="47"/>
      <c r="L128" s="56">
        <v>3</v>
      </c>
      <c r="M128" s="56"/>
      <c r="N128" s="56" t="s">
        <v>929</v>
      </c>
      <c r="O128" s="56" t="s">
        <v>567</v>
      </c>
      <c r="P128" s="159" t="s">
        <v>930</v>
      </c>
      <c r="Q128" s="159" t="s">
        <v>925</v>
      </c>
      <c r="R128" s="48">
        <v>98</v>
      </c>
      <c r="S128" s="54">
        <v>0</v>
      </c>
      <c r="T128" s="56"/>
      <c r="U128" s="56">
        <v>100</v>
      </c>
      <c r="V128" s="55">
        <v>98</v>
      </c>
      <c r="W128" s="56" t="s">
        <v>41</v>
      </c>
      <c r="X128" s="56" t="s">
        <v>323</v>
      </c>
      <c r="Y128" s="61">
        <v>4</v>
      </c>
      <c r="Z128" s="49">
        <v>0</v>
      </c>
      <c r="AA128" s="72" t="e">
        <v>#REF!</v>
      </c>
      <c r="AB128" s="74" t="e">
        <v>#REF!</v>
      </c>
      <c r="AC128" s="74" t="s">
        <v>240</v>
      </c>
      <c r="AD128" s="75" t="e">
        <v>#REF!</v>
      </c>
      <c r="AE128" s="75" t="e">
        <v>#REF!</v>
      </c>
      <c r="AF128" s="60" t="e">
        <v>#REF!</v>
      </c>
      <c r="AG128" s="53"/>
      <c r="AH128" s="56"/>
      <c r="AI128" s="2">
        <v>200000</v>
      </c>
      <c r="AJ128" s="50"/>
      <c r="AK128" s="49"/>
      <c r="AL128" s="51"/>
      <c r="AM128" s="51"/>
      <c r="AN128" s="52">
        <v>0</v>
      </c>
      <c r="AO128" s="56"/>
    </row>
    <row r="129" spans="1:41" hidden="1">
      <c r="A129" s="56">
        <v>124</v>
      </c>
      <c r="B129" s="57" t="s">
        <v>912</v>
      </c>
      <c r="C129" s="56" t="s">
        <v>240</v>
      </c>
      <c r="D129" s="56" t="s">
        <v>409</v>
      </c>
      <c r="E129" s="56" t="s">
        <v>933</v>
      </c>
      <c r="F129" s="58" t="s">
        <v>934</v>
      </c>
      <c r="G129" s="56" t="s">
        <v>32</v>
      </c>
      <c r="H129" s="59" t="s">
        <v>935</v>
      </c>
      <c r="I129" s="56" t="s">
        <v>2837</v>
      </c>
      <c r="J129" s="47" t="s">
        <v>936</v>
      </c>
      <c r="K129" s="47"/>
      <c r="L129" s="56">
        <v>3</v>
      </c>
      <c r="M129" s="56" t="s">
        <v>937</v>
      </c>
      <c r="N129" s="56"/>
      <c r="O129" s="56" t="s">
        <v>141</v>
      </c>
      <c r="P129" s="159" t="s">
        <v>938</v>
      </c>
      <c r="Q129" s="159" t="s">
        <v>933</v>
      </c>
      <c r="R129" s="48">
        <v>100</v>
      </c>
      <c r="S129" s="54">
        <v>0</v>
      </c>
      <c r="T129" s="56"/>
      <c r="U129" s="56">
        <v>100</v>
      </c>
      <c r="V129" s="55">
        <v>100</v>
      </c>
      <c r="W129" s="56" t="s">
        <v>41</v>
      </c>
      <c r="X129" s="56" t="s">
        <v>33</v>
      </c>
      <c r="Y129" s="61">
        <v>4</v>
      </c>
      <c r="Z129" s="49"/>
      <c r="AA129" s="72" t="e">
        <v>#REF!</v>
      </c>
      <c r="AB129" s="74" t="e">
        <v>#REF!</v>
      </c>
      <c r="AC129" s="74" t="e">
        <v>#REF!</v>
      </c>
      <c r="AD129" s="75" t="e">
        <v>#REF!</v>
      </c>
      <c r="AE129" s="75" t="e">
        <v>#REF!</v>
      </c>
      <c r="AF129" s="60" t="e">
        <v>#REF!</v>
      </c>
      <c r="AG129" s="53"/>
      <c r="AH129" s="56"/>
      <c r="AI129" s="2">
        <v>300000</v>
      </c>
      <c r="AJ129" s="50"/>
      <c r="AK129" s="49"/>
      <c r="AL129" s="51"/>
      <c r="AM129" s="51"/>
      <c r="AN129" s="52">
        <v>0</v>
      </c>
      <c r="AO129" s="56"/>
    </row>
    <row r="130" spans="1:41" hidden="1">
      <c r="A130" s="56">
        <v>125</v>
      </c>
      <c r="B130" s="57" t="s">
        <v>912</v>
      </c>
      <c r="C130" s="56" t="s">
        <v>240</v>
      </c>
      <c r="D130" s="56" t="s">
        <v>409</v>
      </c>
      <c r="E130" s="56" t="s">
        <v>940</v>
      </c>
      <c r="F130" s="58" t="s">
        <v>941</v>
      </c>
      <c r="G130" s="56" t="s">
        <v>32</v>
      </c>
      <c r="H130" s="59" t="s">
        <v>942</v>
      </c>
      <c r="I130" s="56" t="s">
        <v>2837</v>
      </c>
      <c r="J130" s="47" t="s">
        <v>936</v>
      </c>
      <c r="K130" s="47"/>
      <c r="L130" s="56">
        <v>2</v>
      </c>
      <c r="M130" s="56" t="s">
        <v>943</v>
      </c>
      <c r="N130" s="56" t="s">
        <v>944</v>
      </c>
      <c r="O130" s="47" t="s">
        <v>945</v>
      </c>
      <c r="P130" s="158" t="s">
        <v>946</v>
      </c>
      <c r="Q130" s="158" t="s">
        <v>940</v>
      </c>
      <c r="R130" s="48">
        <v>92</v>
      </c>
      <c r="S130" s="54">
        <v>0</v>
      </c>
      <c r="T130" s="56"/>
      <c r="U130" s="56">
        <v>4.5</v>
      </c>
      <c r="V130" s="55">
        <v>92</v>
      </c>
      <c r="W130" s="56" t="s">
        <v>180</v>
      </c>
      <c r="X130" s="56"/>
      <c r="Y130" s="61">
        <v>2</v>
      </c>
      <c r="Z130" s="49">
        <v>61230</v>
      </c>
      <c r="AA130" s="72" t="e">
        <v>#REF!</v>
      </c>
      <c r="AB130" s="74" t="e">
        <v>#REF!</v>
      </c>
      <c r="AC130" s="74" t="s">
        <v>240</v>
      </c>
      <c r="AD130" s="75" t="e">
        <v>#REF!</v>
      </c>
      <c r="AE130" s="75" t="e">
        <v>#REF!</v>
      </c>
      <c r="AF130" s="60" t="e">
        <v>#REF!</v>
      </c>
      <c r="AG130" s="53"/>
      <c r="AH130" s="56"/>
      <c r="AI130" s="2">
        <v>300000</v>
      </c>
      <c r="AJ130" s="50"/>
      <c r="AK130" s="49"/>
      <c r="AL130" s="51"/>
      <c r="AM130" s="51"/>
      <c r="AN130" s="52"/>
      <c r="AO130" s="56"/>
    </row>
    <row r="131" spans="1:41" hidden="1">
      <c r="A131" s="56">
        <v>126</v>
      </c>
      <c r="B131" s="57" t="s">
        <v>912</v>
      </c>
      <c r="C131" s="56" t="s">
        <v>240</v>
      </c>
      <c r="D131" s="56" t="s">
        <v>409</v>
      </c>
      <c r="E131" s="56" t="s">
        <v>947</v>
      </c>
      <c r="F131" s="58" t="s">
        <v>948</v>
      </c>
      <c r="G131" s="56" t="s">
        <v>32</v>
      </c>
      <c r="H131" s="59" t="s">
        <v>949</v>
      </c>
      <c r="I131" s="56" t="s">
        <v>2838</v>
      </c>
      <c r="J131" s="47" t="s">
        <v>950</v>
      </c>
      <c r="K131" s="47"/>
      <c r="L131" s="56">
        <v>2</v>
      </c>
      <c r="M131" s="56" t="s">
        <v>951</v>
      </c>
      <c r="N131" s="56" t="s">
        <v>952</v>
      </c>
      <c r="O131" s="47" t="s">
        <v>196</v>
      </c>
      <c r="P131" s="158" t="s">
        <v>953</v>
      </c>
      <c r="Q131" s="158" t="s">
        <v>947</v>
      </c>
      <c r="R131" s="48">
        <v>61.945369593866047</v>
      </c>
      <c r="S131" s="54">
        <v>0</v>
      </c>
      <c r="T131" s="56"/>
      <c r="U131" s="56">
        <v>100</v>
      </c>
      <c r="V131" s="55">
        <v>61.945369593866047</v>
      </c>
      <c r="W131" s="56" t="s">
        <v>0</v>
      </c>
      <c r="X131" s="56"/>
      <c r="Y131" s="61">
        <v>4</v>
      </c>
      <c r="Z131" s="49">
        <v>64250</v>
      </c>
      <c r="AA131" s="72">
        <v>9</v>
      </c>
      <c r="AB131" s="74">
        <v>220987</v>
      </c>
      <c r="AC131" s="74">
        <v>237681</v>
      </c>
      <c r="AD131" s="75">
        <v>1.3</v>
      </c>
      <c r="AE131" s="75">
        <v>1.4</v>
      </c>
      <c r="AF131" s="60">
        <v>1.3013657601533486</v>
      </c>
      <c r="AG131" s="53"/>
      <c r="AH131" s="56"/>
      <c r="AI131" s="2">
        <v>500000</v>
      </c>
      <c r="AJ131" s="50"/>
      <c r="AK131" s="49"/>
      <c r="AL131" s="51"/>
      <c r="AM131" s="51"/>
      <c r="AN131" s="52"/>
      <c r="AO131" s="56"/>
    </row>
    <row r="132" spans="1:41" hidden="1">
      <c r="A132" s="56">
        <v>127</v>
      </c>
      <c r="B132" s="11" t="s">
        <v>912</v>
      </c>
      <c r="C132" s="10" t="s">
        <v>240</v>
      </c>
      <c r="D132" s="10" t="s">
        <v>481</v>
      </c>
      <c r="E132" s="56" t="s">
        <v>954</v>
      </c>
      <c r="F132" s="58" t="s">
        <v>955</v>
      </c>
      <c r="G132" s="56" t="s">
        <v>136</v>
      </c>
      <c r="H132" s="59" t="s">
        <v>956</v>
      </c>
      <c r="I132" s="56" t="s">
        <v>2838</v>
      </c>
      <c r="J132" s="47" t="s">
        <v>950</v>
      </c>
      <c r="K132" s="47"/>
      <c r="L132" s="56">
        <v>1</v>
      </c>
      <c r="M132" s="56" t="s">
        <v>957</v>
      </c>
      <c r="N132" s="56" t="s">
        <v>958</v>
      </c>
      <c r="O132" s="56" t="s">
        <v>2482</v>
      </c>
      <c r="P132" s="164" t="s">
        <v>959</v>
      </c>
      <c r="Q132" s="164" t="s">
        <v>954</v>
      </c>
      <c r="R132" s="12">
        <v>88.804448340976521</v>
      </c>
      <c r="S132" s="13">
        <v>96.1</v>
      </c>
      <c r="T132" s="10">
        <v>96.12</v>
      </c>
      <c r="U132" s="10">
        <v>100</v>
      </c>
      <c r="V132" s="14">
        <v>71.781494469921768</v>
      </c>
      <c r="W132" s="10" t="s">
        <v>42</v>
      </c>
      <c r="X132" s="10"/>
      <c r="Y132" s="15">
        <v>4</v>
      </c>
      <c r="Z132" s="16">
        <v>61250</v>
      </c>
      <c r="AA132" s="73">
        <v>6</v>
      </c>
      <c r="AB132" s="84">
        <v>171434</v>
      </c>
      <c r="AC132" s="84">
        <v>193676</v>
      </c>
      <c r="AD132" s="85">
        <v>1</v>
      </c>
      <c r="AE132" s="85">
        <v>1.1000000000000001</v>
      </c>
      <c r="AF132" s="17">
        <v>1.0554626382519559</v>
      </c>
      <c r="AG132" s="18"/>
      <c r="AH132" s="22" t="s">
        <v>960</v>
      </c>
      <c r="AI132" s="103">
        <v>500000</v>
      </c>
      <c r="AJ132" s="19"/>
      <c r="AK132" s="16"/>
      <c r="AL132" s="20"/>
      <c r="AM132" s="20"/>
      <c r="AN132" s="21">
        <v>0</v>
      </c>
      <c r="AO132" s="10"/>
    </row>
    <row r="133" spans="1:41" hidden="1">
      <c r="A133" s="56">
        <v>128</v>
      </c>
      <c r="B133" s="11" t="s">
        <v>912</v>
      </c>
      <c r="C133" s="10" t="s">
        <v>240</v>
      </c>
      <c r="D133" s="10" t="s">
        <v>481</v>
      </c>
      <c r="E133" s="56" t="s">
        <v>961</v>
      </c>
      <c r="F133" s="58" t="s">
        <v>962</v>
      </c>
      <c r="G133" s="56" t="s">
        <v>136</v>
      </c>
      <c r="H133" s="107" t="s">
        <v>963</v>
      </c>
      <c r="I133" s="31" t="s">
        <v>2839</v>
      </c>
      <c r="J133" s="47" t="s">
        <v>215</v>
      </c>
      <c r="K133" s="47" t="s">
        <v>964</v>
      </c>
      <c r="L133" s="56">
        <v>2</v>
      </c>
      <c r="M133" s="56" t="s">
        <v>965</v>
      </c>
      <c r="N133" s="56" t="s">
        <v>966</v>
      </c>
      <c r="O133" s="56" t="s">
        <v>2482</v>
      </c>
      <c r="P133" s="164" t="s">
        <v>967</v>
      </c>
      <c r="Q133" s="164" t="s">
        <v>961</v>
      </c>
      <c r="R133" s="12">
        <v>81.487531172069822</v>
      </c>
      <c r="S133" s="13">
        <v>89</v>
      </c>
      <c r="T133" s="10">
        <v>3.56</v>
      </c>
      <c r="U133" s="10">
        <v>4.5</v>
      </c>
      <c r="V133" s="14">
        <v>63.958437240232755</v>
      </c>
      <c r="W133" s="10" t="s">
        <v>42</v>
      </c>
      <c r="X133" s="10"/>
      <c r="Y133" s="15">
        <v>5</v>
      </c>
      <c r="Z133" s="16">
        <v>90780</v>
      </c>
      <c r="AA133" s="73">
        <v>8</v>
      </c>
      <c r="AB133" s="84">
        <v>259446</v>
      </c>
      <c r="AC133" s="84">
        <v>284709</v>
      </c>
      <c r="AD133" s="85">
        <v>1.2</v>
      </c>
      <c r="AE133" s="85">
        <v>1.3</v>
      </c>
      <c r="AF133" s="17">
        <v>1.2510390689941813</v>
      </c>
      <c r="AG133" s="18"/>
      <c r="AH133" s="10"/>
      <c r="AI133" s="103">
        <v>1500000</v>
      </c>
      <c r="AJ133" s="19" t="s">
        <v>968</v>
      </c>
      <c r="AK133" s="16">
        <v>3327000</v>
      </c>
      <c r="AL133" s="20">
        <v>2250000</v>
      </c>
      <c r="AM133" s="20">
        <v>2250000</v>
      </c>
      <c r="AN133" s="52">
        <v>1077000</v>
      </c>
      <c r="AO133" s="10"/>
    </row>
    <row r="134" spans="1:41" hidden="1">
      <c r="A134" s="56">
        <v>129</v>
      </c>
      <c r="B134" s="57" t="s">
        <v>912</v>
      </c>
      <c r="C134" s="56" t="s">
        <v>30</v>
      </c>
      <c r="D134" s="56" t="s">
        <v>31</v>
      </c>
      <c r="E134" s="56" t="s">
        <v>969</v>
      </c>
      <c r="F134" s="58" t="s">
        <v>970</v>
      </c>
      <c r="G134" s="56" t="s">
        <v>136</v>
      </c>
      <c r="H134" s="59" t="s">
        <v>971</v>
      </c>
      <c r="I134" s="56" t="s">
        <v>2837</v>
      </c>
      <c r="J134" s="47" t="s">
        <v>939</v>
      </c>
      <c r="K134" s="47"/>
      <c r="L134" s="56">
        <v>3</v>
      </c>
      <c r="M134" s="56" t="s">
        <v>972</v>
      </c>
      <c r="N134" s="56" t="s">
        <v>972</v>
      </c>
      <c r="O134" s="56" t="s">
        <v>141</v>
      </c>
      <c r="P134" s="159" t="s">
        <v>973</v>
      </c>
      <c r="Q134" s="159" t="s">
        <v>969</v>
      </c>
      <c r="R134" s="48">
        <v>98.6</v>
      </c>
      <c r="S134" s="54">
        <v>0</v>
      </c>
      <c r="T134" s="56"/>
      <c r="U134" s="56">
        <v>100</v>
      </c>
      <c r="V134" s="55">
        <v>98</v>
      </c>
      <c r="W134" s="56" t="s">
        <v>41</v>
      </c>
      <c r="X134" s="56" t="s">
        <v>323</v>
      </c>
      <c r="Y134" s="61">
        <v>4</v>
      </c>
      <c r="Z134" s="49">
        <v>0</v>
      </c>
      <c r="AA134" s="72" t="e">
        <v>#REF!</v>
      </c>
      <c r="AB134" s="74" t="e">
        <v>#REF!</v>
      </c>
      <c r="AC134" s="74" t="s">
        <v>240</v>
      </c>
      <c r="AD134" s="75" t="e">
        <v>#REF!</v>
      </c>
      <c r="AE134" s="75" t="e">
        <v>#REF!</v>
      </c>
      <c r="AF134" s="60" t="e">
        <v>#REF!</v>
      </c>
      <c r="AG134" s="53">
        <v>30</v>
      </c>
      <c r="AH134" s="56"/>
      <c r="AI134" s="2">
        <v>300000</v>
      </c>
      <c r="AJ134" s="50"/>
      <c r="AK134" s="49"/>
      <c r="AL134" s="51"/>
      <c r="AM134" s="51"/>
      <c r="AN134" s="52">
        <v>0</v>
      </c>
      <c r="AO134" s="56"/>
    </row>
    <row r="135" spans="1:41" hidden="1">
      <c r="A135" s="56">
        <v>130</v>
      </c>
      <c r="B135" s="57" t="s">
        <v>912</v>
      </c>
      <c r="C135" s="56" t="s">
        <v>30</v>
      </c>
      <c r="D135" s="56" t="s">
        <v>31</v>
      </c>
      <c r="E135" s="56" t="s">
        <v>974</v>
      </c>
      <c r="F135" s="58" t="s">
        <v>975</v>
      </c>
      <c r="G135" s="56" t="s">
        <v>32</v>
      </c>
      <c r="H135" s="59" t="s">
        <v>976</v>
      </c>
      <c r="I135" s="56" t="s">
        <v>2837</v>
      </c>
      <c r="J135" s="47" t="s">
        <v>932</v>
      </c>
      <c r="K135" s="47"/>
      <c r="L135" s="56">
        <v>3</v>
      </c>
      <c r="M135" s="56" t="s">
        <v>977</v>
      </c>
      <c r="N135" s="56" t="s">
        <v>978</v>
      </c>
      <c r="O135" s="47" t="s">
        <v>141</v>
      </c>
      <c r="P135" s="158" t="s">
        <v>979</v>
      </c>
      <c r="Q135" s="158" t="s">
        <v>974</v>
      </c>
      <c r="R135" s="48">
        <v>98.6</v>
      </c>
      <c r="S135" s="54">
        <v>0</v>
      </c>
      <c r="T135" s="56"/>
      <c r="U135" s="56">
        <v>100</v>
      </c>
      <c r="V135" s="55">
        <v>98</v>
      </c>
      <c r="W135" s="56" t="s">
        <v>41</v>
      </c>
      <c r="X135" s="56" t="s">
        <v>323</v>
      </c>
      <c r="Y135" s="61">
        <v>3</v>
      </c>
      <c r="Z135" s="49"/>
      <c r="AA135" s="72" t="e">
        <v>#REF!</v>
      </c>
      <c r="AB135" s="74" t="e">
        <v>#REF!</v>
      </c>
      <c r="AC135" s="74" t="s">
        <v>240</v>
      </c>
      <c r="AD135" s="75" t="e">
        <v>#REF!</v>
      </c>
      <c r="AE135" s="75" t="e">
        <v>#REF!</v>
      </c>
      <c r="AF135" s="60" t="e">
        <v>#REF!</v>
      </c>
      <c r="AG135" s="53">
        <v>30</v>
      </c>
      <c r="AH135" s="56"/>
      <c r="AI135" s="2">
        <v>300000</v>
      </c>
      <c r="AJ135" s="50"/>
      <c r="AK135" s="49"/>
      <c r="AL135" s="51"/>
      <c r="AM135" s="51"/>
      <c r="AN135" s="52">
        <v>0</v>
      </c>
      <c r="AO135" s="56"/>
    </row>
    <row r="136" spans="1:41" hidden="1">
      <c r="A136" s="56">
        <v>131</v>
      </c>
      <c r="B136" s="57" t="s">
        <v>912</v>
      </c>
      <c r="C136" s="56" t="s">
        <v>30</v>
      </c>
      <c r="D136" s="56" t="s">
        <v>31</v>
      </c>
      <c r="E136" s="56" t="s">
        <v>980</v>
      </c>
      <c r="F136" s="58" t="s">
        <v>981</v>
      </c>
      <c r="G136" s="56" t="s">
        <v>136</v>
      </c>
      <c r="H136" s="59" t="s">
        <v>982</v>
      </c>
      <c r="I136" s="56" t="s">
        <v>2837</v>
      </c>
      <c r="J136" s="47" t="s">
        <v>936</v>
      </c>
      <c r="K136" s="47"/>
      <c r="L136" s="56">
        <v>3</v>
      </c>
      <c r="M136" s="56" t="s">
        <v>983</v>
      </c>
      <c r="N136" s="56" t="s">
        <v>984</v>
      </c>
      <c r="O136" s="47" t="s">
        <v>141</v>
      </c>
      <c r="P136" s="158" t="s">
        <v>985</v>
      </c>
      <c r="Q136" s="158" t="s">
        <v>980</v>
      </c>
      <c r="R136" s="48">
        <v>100</v>
      </c>
      <c r="S136" s="54">
        <v>0</v>
      </c>
      <c r="T136" s="56"/>
      <c r="U136" s="56">
        <v>100</v>
      </c>
      <c r="V136" s="55">
        <v>100</v>
      </c>
      <c r="W136" s="56" t="s">
        <v>41</v>
      </c>
      <c r="X136" s="56" t="s">
        <v>33</v>
      </c>
      <c r="Y136" s="61">
        <v>5</v>
      </c>
      <c r="Z136" s="49"/>
      <c r="AA136" s="72" t="e">
        <v>#REF!</v>
      </c>
      <c r="AB136" s="74" t="e">
        <v>#REF!</v>
      </c>
      <c r="AC136" s="74" t="s">
        <v>240</v>
      </c>
      <c r="AD136" s="75" t="e">
        <v>#REF!</v>
      </c>
      <c r="AE136" s="75" t="e">
        <v>#REF!</v>
      </c>
      <c r="AF136" s="60" t="e">
        <v>#REF!</v>
      </c>
      <c r="AG136" s="53">
        <v>30</v>
      </c>
      <c r="AH136" s="56"/>
      <c r="AI136" s="2">
        <v>300000</v>
      </c>
      <c r="AJ136" s="50"/>
      <c r="AK136" s="49"/>
      <c r="AL136" s="51"/>
      <c r="AM136" s="51"/>
      <c r="AN136" s="52">
        <v>0</v>
      </c>
      <c r="AO136" s="56"/>
    </row>
    <row r="137" spans="1:41" hidden="1">
      <c r="A137" s="56">
        <v>132</v>
      </c>
      <c r="B137" s="57" t="s">
        <v>912</v>
      </c>
      <c r="C137" s="56" t="s">
        <v>30</v>
      </c>
      <c r="D137" s="56" t="s">
        <v>31</v>
      </c>
      <c r="E137" s="56" t="s">
        <v>986</v>
      </c>
      <c r="F137" s="58" t="s">
        <v>987</v>
      </c>
      <c r="G137" s="56" t="s">
        <v>136</v>
      </c>
      <c r="H137" s="59" t="s">
        <v>988</v>
      </c>
      <c r="I137" s="56" t="s">
        <v>2838</v>
      </c>
      <c r="J137" s="47" t="s">
        <v>950</v>
      </c>
      <c r="K137" s="47"/>
      <c r="L137" s="56">
        <v>2</v>
      </c>
      <c r="M137" s="56" t="s">
        <v>989</v>
      </c>
      <c r="N137" s="56" t="s">
        <v>989</v>
      </c>
      <c r="O137" s="47" t="s">
        <v>141</v>
      </c>
      <c r="P137" s="158" t="s">
        <v>990</v>
      </c>
      <c r="Q137" s="158" t="s">
        <v>986</v>
      </c>
      <c r="R137" s="48">
        <v>90.79486258068809</v>
      </c>
      <c r="S137" s="54">
        <v>0</v>
      </c>
      <c r="T137" s="56"/>
      <c r="U137" s="56">
        <v>100</v>
      </c>
      <c r="V137" s="55">
        <v>86.849803686697285</v>
      </c>
      <c r="W137" s="56" t="s">
        <v>42</v>
      </c>
      <c r="X137" s="56"/>
      <c r="Y137" s="61">
        <v>6</v>
      </c>
      <c r="Z137" s="49">
        <v>51350</v>
      </c>
      <c r="AA137" s="72">
        <v>2</v>
      </c>
      <c r="AB137" s="74">
        <v>145418</v>
      </c>
      <c r="AC137" s="74">
        <v>160445</v>
      </c>
      <c r="AD137" s="75">
        <v>0.65</v>
      </c>
      <c r="AE137" s="75">
        <v>0.7</v>
      </c>
      <c r="AF137" s="60">
        <v>0.67875490783256798</v>
      </c>
      <c r="AG137" s="53">
        <v>30</v>
      </c>
      <c r="AH137" s="56"/>
      <c r="AI137" s="2">
        <v>500000</v>
      </c>
      <c r="AJ137" s="50"/>
      <c r="AK137" s="49"/>
      <c r="AL137" s="51"/>
      <c r="AM137" s="51"/>
      <c r="AN137" s="52">
        <v>0</v>
      </c>
      <c r="AO137" s="56"/>
    </row>
    <row r="138" spans="1:41" hidden="1">
      <c r="A138" s="56">
        <v>133</v>
      </c>
      <c r="B138" s="57" t="s">
        <v>912</v>
      </c>
      <c r="C138" s="56" t="s">
        <v>30</v>
      </c>
      <c r="D138" s="56" t="s">
        <v>31</v>
      </c>
      <c r="E138" s="56" t="s">
        <v>991</v>
      </c>
      <c r="F138" s="58" t="s">
        <v>992</v>
      </c>
      <c r="G138" s="56" t="s">
        <v>136</v>
      </c>
      <c r="H138" s="59" t="s">
        <v>993</v>
      </c>
      <c r="I138" s="56" t="s">
        <v>2838</v>
      </c>
      <c r="J138" s="47" t="s">
        <v>950</v>
      </c>
      <c r="K138" s="47"/>
      <c r="L138" s="56">
        <v>3</v>
      </c>
      <c r="M138" s="56" t="s">
        <v>994</v>
      </c>
      <c r="N138" s="56" t="s">
        <v>995</v>
      </c>
      <c r="O138" s="47" t="s">
        <v>141</v>
      </c>
      <c r="P138" s="158" t="s">
        <v>996</v>
      </c>
      <c r="Q138" s="158" t="s">
        <v>991</v>
      </c>
      <c r="R138" s="48">
        <v>100</v>
      </c>
      <c r="S138" s="54">
        <v>0</v>
      </c>
      <c r="T138" s="56"/>
      <c r="U138" s="56">
        <v>100</v>
      </c>
      <c r="V138" s="55">
        <v>100</v>
      </c>
      <c r="W138" s="56" t="s">
        <v>41</v>
      </c>
      <c r="X138" s="56" t="s">
        <v>33</v>
      </c>
      <c r="Y138" s="61">
        <v>4</v>
      </c>
      <c r="Z138" s="49">
        <v>0</v>
      </c>
      <c r="AA138" s="72" t="e">
        <v>#REF!</v>
      </c>
      <c r="AB138" s="74" t="e">
        <v>#REF!</v>
      </c>
      <c r="AC138" s="74" t="s">
        <v>240</v>
      </c>
      <c r="AD138" s="75" t="e">
        <v>#REF!</v>
      </c>
      <c r="AE138" s="75" t="e">
        <v>#REF!</v>
      </c>
      <c r="AF138" s="60" t="e">
        <v>#REF!</v>
      </c>
      <c r="AG138" s="53">
        <v>30</v>
      </c>
      <c r="AH138" s="56"/>
      <c r="AI138" s="2">
        <v>500000</v>
      </c>
      <c r="AJ138" s="50"/>
      <c r="AK138" s="49"/>
      <c r="AL138" s="51"/>
      <c r="AM138" s="51"/>
      <c r="AN138" s="52">
        <v>0</v>
      </c>
      <c r="AO138" s="56"/>
    </row>
    <row r="139" spans="1:41" hidden="1">
      <c r="A139" s="56">
        <v>134</v>
      </c>
      <c r="B139" s="57" t="s">
        <v>912</v>
      </c>
      <c r="C139" s="56" t="s">
        <v>30</v>
      </c>
      <c r="D139" s="56" t="s">
        <v>31</v>
      </c>
      <c r="E139" s="56" t="s">
        <v>997</v>
      </c>
      <c r="F139" s="58" t="s">
        <v>998</v>
      </c>
      <c r="G139" s="56" t="s">
        <v>32</v>
      </c>
      <c r="H139" s="59" t="s">
        <v>999</v>
      </c>
      <c r="I139" s="56" t="s">
        <v>2839</v>
      </c>
      <c r="J139" s="47" t="s">
        <v>1000</v>
      </c>
      <c r="K139" s="47" t="s">
        <v>1001</v>
      </c>
      <c r="L139" s="56">
        <v>3</v>
      </c>
      <c r="M139" s="56" t="s">
        <v>1002</v>
      </c>
      <c r="N139" s="56" t="s">
        <v>1003</v>
      </c>
      <c r="O139" s="56" t="s">
        <v>2481</v>
      </c>
      <c r="P139" s="159" t="s">
        <v>1004</v>
      </c>
      <c r="Q139" s="159" t="s">
        <v>997</v>
      </c>
      <c r="R139" s="48">
        <v>100</v>
      </c>
      <c r="S139" s="54">
        <v>0</v>
      </c>
      <c r="T139" s="56"/>
      <c r="U139" s="56">
        <v>4.5</v>
      </c>
      <c r="V139" s="55">
        <v>100</v>
      </c>
      <c r="W139" s="56" t="s">
        <v>41</v>
      </c>
      <c r="X139" s="56" t="s">
        <v>33</v>
      </c>
      <c r="Y139" s="61">
        <v>2</v>
      </c>
      <c r="Z139" s="49">
        <v>0</v>
      </c>
      <c r="AA139" s="72" t="e">
        <v>#REF!</v>
      </c>
      <c r="AB139" s="74" t="e">
        <v>#REF!</v>
      </c>
      <c r="AC139" s="74" t="s">
        <v>240</v>
      </c>
      <c r="AD139" s="75" t="e">
        <v>#REF!</v>
      </c>
      <c r="AE139" s="75" t="e">
        <v>#REF!</v>
      </c>
      <c r="AF139" s="60" t="e">
        <v>#REF!</v>
      </c>
      <c r="AG139" s="53">
        <v>30</v>
      </c>
      <c r="AH139" s="47" t="s">
        <v>2835</v>
      </c>
      <c r="AI139" s="2">
        <v>1500000</v>
      </c>
      <c r="AJ139" s="50" t="s">
        <v>1005</v>
      </c>
      <c r="AK139" s="49">
        <v>2744000</v>
      </c>
      <c r="AL139" s="51">
        <v>100000</v>
      </c>
      <c r="AM139" s="51">
        <v>100000</v>
      </c>
      <c r="AN139" s="52">
        <v>2644000</v>
      </c>
      <c r="AO139" s="56"/>
    </row>
    <row r="140" spans="1:41" hidden="1">
      <c r="A140" s="56">
        <v>135</v>
      </c>
      <c r="B140" s="57" t="s">
        <v>912</v>
      </c>
      <c r="C140" s="56" t="s">
        <v>30</v>
      </c>
      <c r="D140" s="56" t="s">
        <v>31</v>
      </c>
      <c r="E140" s="56" t="s">
        <v>1006</v>
      </c>
      <c r="F140" s="58" t="s">
        <v>1007</v>
      </c>
      <c r="G140" s="56" t="s">
        <v>136</v>
      </c>
      <c r="H140" s="59" t="s">
        <v>1008</v>
      </c>
      <c r="I140" s="56" t="s">
        <v>2839</v>
      </c>
      <c r="J140" s="47" t="s">
        <v>1009</v>
      </c>
      <c r="K140" s="47" t="s">
        <v>1010</v>
      </c>
      <c r="L140" s="56">
        <v>3</v>
      </c>
      <c r="M140" s="56" t="s">
        <v>1011</v>
      </c>
      <c r="N140" s="56" t="s">
        <v>931</v>
      </c>
      <c r="O140" s="56" t="s">
        <v>141</v>
      </c>
      <c r="P140" s="159" t="s">
        <v>1012</v>
      </c>
      <c r="Q140" s="159" t="s">
        <v>1006</v>
      </c>
      <c r="R140" s="48">
        <v>89.969938455681728</v>
      </c>
      <c r="S140" s="54">
        <v>0</v>
      </c>
      <c r="T140" s="56"/>
      <c r="U140" s="56">
        <v>4.5</v>
      </c>
      <c r="V140" s="55">
        <v>85.671340650973917</v>
      </c>
      <c r="W140" s="56" t="s">
        <v>0</v>
      </c>
      <c r="X140" s="56"/>
      <c r="Y140" s="61">
        <v>4</v>
      </c>
      <c r="Z140" s="49">
        <v>82440</v>
      </c>
      <c r="AA140" s="72">
        <v>3</v>
      </c>
      <c r="AB140" s="74">
        <v>118285</v>
      </c>
      <c r="AC140" s="74">
        <v>134046</v>
      </c>
      <c r="AD140" s="75">
        <v>0.7</v>
      </c>
      <c r="AE140" s="75">
        <v>0.8</v>
      </c>
      <c r="AF140" s="60">
        <v>0.70821648372565194</v>
      </c>
      <c r="AG140" s="53">
        <v>30</v>
      </c>
      <c r="AH140" s="56"/>
      <c r="AI140" s="2">
        <v>1500000</v>
      </c>
      <c r="AJ140" s="50" t="s">
        <v>1013</v>
      </c>
      <c r="AK140" s="49">
        <v>1661000</v>
      </c>
      <c r="AL140" s="51">
        <v>1661000</v>
      </c>
      <c r="AM140" s="51">
        <v>1661000</v>
      </c>
      <c r="AN140" s="52">
        <v>0</v>
      </c>
      <c r="AO140" s="56"/>
    </row>
    <row r="141" spans="1:41" hidden="1">
      <c r="A141" s="56">
        <v>136</v>
      </c>
      <c r="B141" s="131" t="s">
        <v>1014</v>
      </c>
      <c r="C141" s="64" t="s">
        <v>30</v>
      </c>
      <c r="D141" s="64" t="s">
        <v>31</v>
      </c>
      <c r="E141" s="114" t="s">
        <v>1015</v>
      </c>
      <c r="F141" s="112" t="s">
        <v>2786</v>
      </c>
      <c r="G141" s="114" t="s">
        <v>32</v>
      </c>
      <c r="H141" s="137" t="s">
        <v>1016</v>
      </c>
      <c r="I141" s="114" t="s">
        <v>2838</v>
      </c>
      <c r="J141" s="114" t="s">
        <v>1017</v>
      </c>
      <c r="K141" s="114"/>
      <c r="L141" s="114">
        <v>3</v>
      </c>
      <c r="M141" s="114" t="s">
        <v>1018</v>
      </c>
      <c r="N141" s="114" t="s">
        <v>1019</v>
      </c>
      <c r="O141" s="56" t="s">
        <v>141</v>
      </c>
      <c r="P141" s="131" t="s">
        <v>1020</v>
      </c>
      <c r="Q141" s="131" t="s">
        <v>1015</v>
      </c>
      <c r="R141" s="131">
        <v>100</v>
      </c>
      <c r="S141" s="131">
        <v>0</v>
      </c>
      <c r="T141" s="64">
        <v>0</v>
      </c>
      <c r="U141" s="86"/>
      <c r="V141" s="131">
        <v>100</v>
      </c>
      <c r="W141" s="64" t="s">
        <v>41</v>
      </c>
      <c r="X141" s="64" t="s">
        <v>33</v>
      </c>
      <c r="Y141" s="64" t="s">
        <v>1021</v>
      </c>
      <c r="Z141" s="64"/>
      <c r="AA141" s="131" t="e">
        <v>#REF!</v>
      </c>
      <c r="AB141" s="131" t="e">
        <v>#REF!</v>
      </c>
      <c r="AC141" s="131" t="e">
        <v>#REF!</v>
      </c>
      <c r="AD141" s="131" t="e">
        <v>#REF!</v>
      </c>
      <c r="AE141" s="131" t="e">
        <v>#REF!</v>
      </c>
      <c r="AF141" s="131" t="e">
        <v>#REF!</v>
      </c>
      <c r="AG141" s="64">
        <v>30</v>
      </c>
      <c r="AH141" s="64"/>
      <c r="AI141" s="102">
        <v>500000</v>
      </c>
      <c r="AJ141" s="64"/>
      <c r="AK141" s="64"/>
      <c r="AL141" s="64"/>
      <c r="AM141" s="64"/>
      <c r="AN141" s="131" t="s">
        <v>143</v>
      </c>
      <c r="AO141" s="64"/>
    </row>
    <row r="142" spans="1:41" hidden="1">
      <c r="A142" s="56">
        <v>137</v>
      </c>
      <c r="B142" s="131" t="s">
        <v>1014</v>
      </c>
      <c r="C142" s="64" t="s">
        <v>30</v>
      </c>
      <c r="D142" s="64" t="s">
        <v>31</v>
      </c>
      <c r="E142" s="114" t="s">
        <v>1022</v>
      </c>
      <c r="F142" s="112" t="s">
        <v>2787</v>
      </c>
      <c r="G142" s="114" t="s">
        <v>136</v>
      </c>
      <c r="H142" s="137" t="s">
        <v>1023</v>
      </c>
      <c r="I142" s="56" t="s">
        <v>2837</v>
      </c>
      <c r="J142" s="114" t="s">
        <v>1024</v>
      </c>
      <c r="K142" s="114"/>
      <c r="L142" s="114">
        <v>3</v>
      </c>
      <c r="M142" s="114" t="s">
        <v>1025</v>
      </c>
      <c r="N142" s="114" t="s">
        <v>1026</v>
      </c>
      <c r="O142" s="56" t="s">
        <v>141</v>
      </c>
      <c r="P142" s="131" t="s">
        <v>2483</v>
      </c>
      <c r="Q142" s="131" t="s">
        <v>1022</v>
      </c>
      <c r="R142" s="131">
        <v>100</v>
      </c>
      <c r="S142" s="131">
        <v>0</v>
      </c>
      <c r="T142" s="64">
        <v>0</v>
      </c>
      <c r="U142" s="86"/>
      <c r="V142" s="131">
        <v>100</v>
      </c>
      <c r="W142" s="64" t="s">
        <v>41</v>
      </c>
      <c r="X142" s="64" t="s">
        <v>33</v>
      </c>
      <c r="Y142" s="64" t="s">
        <v>1027</v>
      </c>
      <c r="Z142" s="64"/>
      <c r="AA142" s="131" t="e">
        <v>#REF!</v>
      </c>
      <c r="AB142" s="131" t="e">
        <v>#REF!</v>
      </c>
      <c r="AC142" s="131" t="e">
        <v>#REF!</v>
      </c>
      <c r="AD142" s="131" t="e">
        <v>#REF!</v>
      </c>
      <c r="AE142" s="131" t="e">
        <v>#REF!</v>
      </c>
      <c r="AF142" s="131" t="e">
        <v>#REF!</v>
      </c>
      <c r="AG142" s="64">
        <v>30</v>
      </c>
      <c r="AH142" s="64"/>
      <c r="AI142" s="102">
        <v>300000</v>
      </c>
      <c r="AJ142" s="64"/>
      <c r="AK142" s="64"/>
      <c r="AL142" s="64"/>
      <c r="AM142" s="64"/>
      <c r="AN142" s="131"/>
      <c r="AO142" s="64"/>
    </row>
    <row r="143" spans="1:41" hidden="1">
      <c r="A143" s="56">
        <v>138</v>
      </c>
      <c r="B143" s="131" t="s">
        <v>1014</v>
      </c>
      <c r="C143" s="64" t="s">
        <v>30</v>
      </c>
      <c r="D143" s="64" t="s">
        <v>31</v>
      </c>
      <c r="E143" s="114" t="s">
        <v>1028</v>
      </c>
      <c r="F143" s="112" t="s">
        <v>2788</v>
      </c>
      <c r="G143" s="114" t="s">
        <v>32</v>
      </c>
      <c r="H143" s="137" t="s">
        <v>1029</v>
      </c>
      <c r="I143" s="114" t="s">
        <v>2838</v>
      </c>
      <c r="J143" s="114" t="s">
        <v>1030</v>
      </c>
      <c r="K143" s="114"/>
      <c r="L143" s="114">
        <v>3</v>
      </c>
      <c r="M143" s="114" t="s">
        <v>1031</v>
      </c>
      <c r="N143" s="114" t="s">
        <v>1032</v>
      </c>
      <c r="O143" s="56" t="s">
        <v>141</v>
      </c>
      <c r="P143" s="131" t="s">
        <v>1033</v>
      </c>
      <c r="Q143" s="131" t="s">
        <v>1028</v>
      </c>
      <c r="R143" s="131">
        <v>100</v>
      </c>
      <c r="S143" s="131">
        <v>0</v>
      </c>
      <c r="T143" s="64">
        <v>0</v>
      </c>
      <c r="U143" s="86"/>
      <c r="V143" s="131">
        <v>100</v>
      </c>
      <c r="W143" s="64" t="s">
        <v>41</v>
      </c>
      <c r="X143" s="64" t="s">
        <v>33</v>
      </c>
      <c r="Y143" s="64" t="s">
        <v>1034</v>
      </c>
      <c r="Z143" s="64"/>
      <c r="AA143" s="131" t="e">
        <v>#REF!</v>
      </c>
      <c r="AB143" s="131" t="e">
        <v>#REF!</v>
      </c>
      <c r="AC143" s="131" t="e">
        <v>#REF!</v>
      </c>
      <c r="AD143" s="131" t="e">
        <v>#REF!</v>
      </c>
      <c r="AE143" s="131" t="e">
        <v>#REF!</v>
      </c>
      <c r="AF143" s="131" t="e">
        <v>#REF!</v>
      </c>
      <c r="AG143" s="64">
        <v>30</v>
      </c>
      <c r="AH143" s="64"/>
      <c r="AI143" s="102">
        <v>500000</v>
      </c>
      <c r="AJ143" s="64"/>
      <c r="AK143" s="64"/>
      <c r="AL143" s="64"/>
      <c r="AM143" s="64"/>
      <c r="AN143" s="131"/>
      <c r="AO143" s="64"/>
    </row>
    <row r="144" spans="1:41" hidden="1">
      <c r="A144" s="56">
        <v>139</v>
      </c>
      <c r="B144" s="131" t="s">
        <v>1014</v>
      </c>
      <c r="C144" s="64" t="s">
        <v>30</v>
      </c>
      <c r="D144" s="64" t="s">
        <v>31</v>
      </c>
      <c r="E144" s="114" t="s">
        <v>1035</v>
      </c>
      <c r="F144" s="112" t="s">
        <v>2789</v>
      </c>
      <c r="G144" s="114" t="s">
        <v>32</v>
      </c>
      <c r="H144" s="137" t="s">
        <v>1036</v>
      </c>
      <c r="I144" s="56" t="s">
        <v>2837</v>
      </c>
      <c r="J144" s="114" t="s">
        <v>1024</v>
      </c>
      <c r="K144" s="114"/>
      <c r="L144" s="114">
        <v>2</v>
      </c>
      <c r="M144" s="114" t="s">
        <v>1037</v>
      </c>
      <c r="N144" s="114" t="s">
        <v>1038</v>
      </c>
      <c r="O144" s="56" t="s">
        <v>141</v>
      </c>
      <c r="P144" s="131" t="s">
        <v>1039</v>
      </c>
      <c r="Q144" s="131" t="s">
        <v>1035</v>
      </c>
      <c r="R144" s="131">
        <v>100</v>
      </c>
      <c r="S144" s="131">
        <v>0</v>
      </c>
      <c r="T144" s="64">
        <v>0</v>
      </c>
      <c r="U144" s="86"/>
      <c r="V144" s="131">
        <v>100</v>
      </c>
      <c r="W144" s="64" t="s">
        <v>41</v>
      </c>
      <c r="X144" s="64" t="s">
        <v>33</v>
      </c>
      <c r="Y144" s="64" t="s">
        <v>250</v>
      </c>
      <c r="Z144" s="64" t="s">
        <v>143</v>
      </c>
      <c r="AA144" s="131" t="e">
        <v>#REF!</v>
      </c>
      <c r="AB144" s="131" t="e">
        <v>#REF!</v>
      </c>
      <c r="AC144" s="131" t="e">
        <v>#REF!</v>
      </c>
      <c r="AD144" s="131" t="e">
        <v>#REF!</v>
      </c>
      <c r="AE144" s="131" t="e">
        <v>#REF!</v>
      </c>
      <c r="AF144" s="131" t="e">
        <v>#REF!</v>
      </c>
      <c r="AG144" s="64">
        <v>30</v>
      </c>
      <c r="AH144" s="64"/>
      <c r="AI144" s="102">
        <v>300000</v>
      </c>
      <c r="AJ144" s="64"/>
      <c r="AK144" s="64"/>
      <c r="AL144" s="64" t="s">
        <v>1040</v>
      </c>
      <c r="AM144" s="64"/>
      <c r="AN144" s="131"/>
      <c r="AO144" s="64"/>
    </row>
    <row r="145" spans="1:41" hidden="1">
      <c r="A145" s="56">
        <v>140</v>
      </c>
      <c r="B145" s="131" t="s">
        <v>1014</v>
      </c>
      <c r="C145" s="64" t="s">
        <v>30</v>
      </c>
      <c r="D145" s="64" t="s">
        <v>31</v>
      </c>
      <c r="E145" s="114" t="s">
        <v>1041</v>
      </c>
      <c r="F145" s="112" t="s">
        <v>2790</v>
      </c>
      <c r="G145" s="114" t="s">
        <v>136</v>
      </c>
      <c r="H145" s="137" t="s">
        <v>1042</v>
      </c>
      <c r="I145" s="114" t="s">
        <v>2839</v>
      </c>
      <c r="J145" s="114" t="s">
        <v>1043</v>
      </c>
      <c r="K145" s="114" t="s">
        <v>1044</v>
      </c>
      <c r="L145" s="114">
        <v>1</v>
      </c>
      <c r="M145" s="114" t="s">
        <v>1045</v>
      </c>
      <c r="N145" s="114" t="s">
        <v>1046</v>
      </c>
      <c r="O145" s="56" t="s">
        <v>141</v>
      </c>
      <c r="P145" s="131" t="s">
        <v>1047</v>
      </c>
      <c r="Q145" s="131" t="s">
        <v>1041</v>
      </c>
      <c r="R145" s="131">
        <v>100</v>
      </c>
      <c r="S145" s="131">
        <v>0</v>
      </c>
      <c r="T145" s="64"/>
      <c r="U145" s="86"/>
      <c r="V145" s="131">
        <v>100</v>
      </c>
      <c r="W145" s="64" t="s">
        <v>41</v>
      </c>
      <c r="X145" s="64" t="s">
        <v>33</v>
      </c>
      <c r="Y145" s="64" t="s">
        <v>250</v>
      </c>
      <c r="Z145" s="64"/>
      <c r="AA145" s="131" t="e">
        <v>#REF!</v>
      </c>
      <c r="AB145" s="131" t="e">
        <v>#REF!</v>
      </c>
      <c r="AC145" s="131" t="e">
        <v>#REF!</v>
      </c>
      <c r="AD145" s="131" t="e">
        <v>#REF!</v>
      </c>
      <c r="AE145" s="131" t="e">
        <v>#REF!</v>
      </c>
      <c r="AF145" s="131" t="e">
        <v>#REF!</v>
      </c>
      <c r="AG145" s="64">
        <v>30</v>
      </c>
      <c r="AH145" s="64"/>
      <c r="AI145" s="102">
        <v>1500000</v>
      </c>
      <c r="AJ145" s="64"/>
      <c r="AK145" s="64"/>
      <c r="AL145" s="64"/>
      <c r="AM145" s="64"/>
      <c r="AN145" s="131" t="s">
        <v>143</v>
      </c>
      <c r="AO145" s="64"/>
    </row>
    <row r="146" spans="1:41" hidden="1">
      <c r="A146" s="56">
        <v>141</v>
      </c>
      <c r="B146" s="131" t="s">
        <v>1014</v>
      </c>
      <c r="C146" s="64" t="s">
        <v>240</v>
      </c>
      <c r="D146" s="64" t="s">
        <v>409</v>
      </c>
      <c r="E146" s="114" t="s">
        <v>1048</v>
      </c>
      <c r="F146" s="112" t="s">
        <v>2791</v>
      </c>
      <c r="G146" s="114" t="s">
        <v>136</v>
      </c>
      <c r="H146" s="137" t="s">
        <v>1049</v>
      </c>
      <c r="I146" s="114" t="s">
        <v>2840</v>
      </c>
      <c r="J146" s="114" t="s">
        <v>1050</v>
      </c>
      <c r="K146" s="114"/>
      <c r="L146" s="114">
        <v>5</v>
      </c>
      <c r="M146" s="114" t="s">
        <v>1051</v>
      </c>
      <c r="N146" s="114" t="s">
        <v>1051</v>
      </c>
      <c r="O146" s="56" t="s">
        <v>141</v>
      </c>
      <c r="P146" s="131" t="s">
        <v>1052</v>
      </c>
      <c r="Q146" s="131" t="s">
        <v>1048</v>
      </c>
      <c r="R146" s="131">
        <v>88</v>
      </c>
      <c r="S146" s="131">
        <v>0</v>
      </c>
      <c r="T146" s="64"/>
      <c r="U146" s="86"/>
      <c r="V146" s="131">
        <v>88</v>
      </c>
      <c r="W146" s="64" t="s">
        <v>0</v>
      </c>
      <c r="X146" s="64"/>
      <c r="Y146" s="64" t="s">
        <v>1021</v>
      </c>
      <c r="Z146" s="82">
        <v>62760</v>
      </c>
      <c r="AA146" s="131">
        <v>1</v>
      </c>
      <c r="AB146" s="175">
        <v>62760</v>
      </c>
      <c r="AC146" s="175">
        <v>89069</v>
      </c>
      <c r="AD146" s="176">
        <v>0</v>
      </c>
      <c r="AE146" s="176">
        <v>0.65</v>
      </c>
      <c r="AF146" s="176">
        <v>0</v>
      </c>
      <c r="AG146" s="64"/>
      <c r="AH146" s="64"/>
      <c r="AI146" s="102">
        <v>200000</v>
      </c>
      <c r="AJ146" s="64"/>
      <c r="AK146" s="64"/>
      <c r="AL146" s="64"/>
      <c r="AM146" s="64"/>
      <c r="AN146" s="131" t="s">
        <v>143</v>
      </c>
      <c r="AO146" s="64"/>
    </row>
    <row r="147" spans="1:41" hidden="1">
      <c r="A147" s="56">
        <v>142</v>
      </c>
      <c r="B147" s="131" t="s">
        <v>1014</v>
      </c>
      <c r="C147" s="64" t="s">
        <v>240</v>
      </c>
      <c r="D147" s="64" t="s">
        <v>409</v>
      </c>
      <c r="E147" s="114" t="s">
        <v>1053</v>
      </c>
      <c r="F147" s="112">
        <v>130115</v>
      </c>
      <c r="G147" s="114" t="s">
        <v>136</v>
      </c>
      <c r="H147" s="137" t="s">
        <v>1054</v>
      </c>
      <c r="I147" s="114" t="s">
        <v>2840</v>
      </c>
      <c r="J147" s="114" t="s">
        <v>1055</v>
      </c>
      <c r="K147" s="114"/>
      <c r="L147" s="114">
        <v>2</v>
      </c>
      <c r="M147" s="114" t="s">
        <v>1056</v>
      </c>
      <c r="N147" s="114" t="s">
        <v>1057</v>
      </c>
      <c r="O147" s="56" t="s">
        <v>141</v>
      </c>
      <c r="P147" s="131" t="s">
        <v>1058</v>
      </c>
      <c r="Q147" s="131" t="s">
        <v>1053</v>
      </c>
      <c r="R147" s="131">
        <v>100</v>
      </c>
      <c r="S147" s="131">
        <v>0</v>
      </c>
      <c r="T147" s="64">
        <v>0</v>
      </c>
      <c r="U147" s="86"/>
      <c r="V147" s="131">
        <v>100</v>
      </c>
      <c r="W147" s="64" t="s">
        <v>41</v>
      </c>
      <c r="X147" s="64" t="s">
        <v>33</v>
      </c>
      <c r="Y147" s="64" t="s">
        <v>1034</v>
      </c>
      <c r="Z147" s="64"/>
      <c r="AA147" s="131" t="e">
        <v>#REF!</v>
      </c>
      <c r="AB147" s="131" t="e">
        <v>#REF!</v>
      </c>
      <c r="AC147" s="131" t="e">
        <v>#REF!</v>
      </c>
      <c r="AD147" s="131" t="e">
        <v>#REF!</v>
      </c>
      <c r="AE147" s="131" t="e">
        <v>#REF!</v>
      </c>
      <c r="AF147" s="131" t="e">
        <v>#REF!</v>
      </c>
      <c r="AG147" s="64"/>
      <c r="AH147" s="64"/>
      <c r="AI147" s="102">
        <v>200000</v>
      </c>
      <c r="AJ147" s="64"/>
      <c r="AK147" s="64"/>
      <c r="AL147" s="64"/>
      <c r="AM147" s="64"/>
      <c r="AN147" s="131"/>
      <c r="AO147" s="64"/>
    </row>
    <row r="148" spans="1:41" hidden="1">
      <c r="A148" s="56">
        <v>143</v>
      </c>
      <c r="B148" s="131" t="s">
        <v>1014</v>
      </c>
      <c r="C148" s="64" t="s">
        <v>240</v>
      </c>
      <c r="D148" s="64" t="s">
        <v>409</v>
      </c>
      <c r="E148" s="114" t="s">
        <v>1059</v>
      </c>
      <c r="F148" s="112">
        <v>120609</v>
      </c>
      <c r="G148" s="114" t="s">
        <v>136</v>
      </c>
      <c r="H148" s="137" t="s">
        <v>1060</v>
      </c>
      <c r="I148" s="114" t="s">
        <v>2840</v>
      </c>
      <c r="J148" s="114" t="s">
        <v>1061</v>
      </c>
      <c r="K148" s="114"/>
      <c r="L148" s="114">
        <v>3</v>
      </c>
      <c r="M148" s="114" t="s">
        <v>1062</v>
      </c>
      <c r="N148" s="114" t="s">
        <v>1062</v>
      </c>
      <c r="O148" s="56" t="s">
        <v>141</v>
      </c>
      <c r="P148" s="131" t="s">
        <v>1063</v>
      </c>
      <c r="Q148" s="131" t="s">
        <v>1059</v>
      </c>
      <c r="R148" s="131">
        <v>98</v>
      </c>
      <c r="S148" s="131">
        <v>0</v>
      </c>
      <c r="T148" s="64">
        <v>0</v>
      </c>
      <c r="U148" s="86"/>
      <c r="V148" s="131">
        <v>98</v>
      </c>
      <c r="W148" s="64" t="s">
        <v>41</v>
      </c>
      <c r="X148" s="64" t="s">
        <v>323</v>
      </c>
      <c r="Y148" s="64" t="s">
        <v>1034</v>
      </c>
      <c r="Z148" s="64"/>
      <c r="AA148" s="131" t="e">
        <v>#REF!</v>
      </c>
      <c r="AB148" s="131" t="e">
        <v>#REF!</v>
      </c>
      <c r="AC148" s="131" t="e">
        <v>#REF!</v>
      </c>
      <c r="AD148" s="131" t="e">
        <v>#REF!</v>
      </c>
      <c r="AE148" s="131" t="e">
        <v>#REF!</v>
      </c>
      <c r="AF148" s="131" t="e">
        <v>#REF!</v>
      </c>
      <c r="AG148" s="64"/>
      <c r="AH148" s="64"/>
      <c r="AI148" s="102">
        <v>200000</v>
      </c>
      <c r="AJ148" s="64"/>
      <c r="AK148" s="64"/>
      <c r="AL148" s="64"/>
      <c r="AM148" s="64"/>
      <c r="AN148" s="131"/>
      <c r="AO148" s="64"/>
    </row>
    <row r="149" spans="1:41" hidden="1">
      <c r="A149" s="56">
        <v>144</v>
      </c>
      <c r="B149" s="131" t="s">
        <v>1014</v>
      </c>
      <c r="C149" s="64" t="s">
        <v>240</v>
      </c>
      <c r="D149" s="64" t="s">
        <v>409</v>
      </c>
      <c r="E149" s="114" t="s">
        <v>1064</v>
      </c>
      <c r="F149" s="112" t="s">
        <v>2792</v>
      </c>
      <c r="G149" s="114" t="s">
        <v>32</v>
      </c>
      <c r="H149" s="137" t="s">
        <v>1023</v>
      </c>
      <c r="I149" s="114" t="s">
        <v>2838</v>
      </c>
      <c r="J149" s="114" t="s">
        <v>1030</v>
      </c>
      <c r="K149" s="114" t="s">
        <v>1065</v>
      </c>
      <c r="L149" s="114">
        <v>3</v>
      </c>
      <c r="M149" s="114" t="s">
        <v>1066</v>
      </c>
      <c r="N149" s="114" t="s">
        <v>1026</v>
      </c>
      <c r="O149" s="56" t="s">
        <v>141</v>
      </c>
      <c r="P149" s="131" t="s">
        <v>1067</v>
      </c>
      <c r="Q149" s="131" t="s">
        <v>1064</v>
      </c>
      <c r="R149" s="131">
        <v>100</v>
      </c>
      <c r="S149" s="131">
        <v>0</v>
      </c>
      <c r="T149" s="64"/>
      <c r="U149" s="86"/>
      <c r="V149" s="131">
        <v>100</v>
      </c>
      <c r="W149" s="64" t="s">
        <v>41</v>
      </c>
      <c r="X149" s="64" t="s">
        <v>33</v>
      </c>
      <c r="Y149" s="64" t="s">
        <v>1027</v>
      </c>
      <c r="Z149" s="64"/>
      <c r="AA149" s="131" t="e">
        <v>#REF!</v>
      </c>
      <c r="AB149" s="131" t="e">
        <v>#REF!</v>
      </c>
      <c r="AC149" s="131" t="e">
        <v>#REF!</v>
      </c>
      <c r="AD149" s="131" t="e">
        <v>#REF!</v>
      </c>
      <c r="AE149" s="131" t="e">
        <v>#REF!</v>
      </c>
      <c r="AF149" s="131" t="e">
        <v>#REF!</v>
      </c>
      <c r="AG149" s="64">
        <v>30</v>
      </c>
      <c r="AH149" s="64"/>
      <c r="AI149" s="102">
        <v>500000</v>
      </c>
      <c r="AJ149" s="64"/>
      <c r="AK149" s="64"/>
      <c r="AL149" s="64"/>
      <c r="AM149" s="64"/>
      <c r="AN149" s="131"/>
      <c r="AO149" s="64"/>
    </row>
    <row r="150" spans="1:41" hidden="1">
      <c r="A150" s="56">
        <v>145</v>
      </c>
      <c r="B150" s="131" t="s">
        <v>1014</v>
      </c>
      <c r="C150" s="64" t="s">
        <v>240</v>
      </c>
      <c r="D150" s="64" t="s">
        <v>409</v>
      </c>
      <c r="E150" s="114" t="s">
        <v>1068</v>
      </c>
      <c r="F150" s="112" t="s">
        <v>2793</v>
      </c>
      <c r="G150" s="114" t="s">
        <v>136</v>
      </c>
      <c r="H150" s="137" t="s">
        <v>1049</v>
      </c>
      <c r="I150" s="56" t="s">
        <v>2837</v>
      </c>
      <c r="J150" s="114" t="s">
        <v>1024</v>
      </c>
      <c r="K150" s="114"/>
      <c r="L150" s="114">
        <v>1</v>
      </c>
      <c r="M150" s="114" t="s">
        <v>1069</v>
      </c>
      <c r="N150" s="114" t="s">
        <v>1070</v>
      </c>
      <c r="O150" s="56" t="s">
        <v>141</v>
      </c>
      <c r="P150" s="131" t="s">
        <v>1071</v>
      </c>
      <c r="Q150" s="131" t="s">
        <v>1068</v>
      </c>
      <c r="R150" s="131">
        <v>88</v>
      </c>
      <c r="S150" s="131">
        <v>0</v>
      </c>
      <c r="T150" s="64"/>
      <c r="U150" s="86"/>
      <c r="V150" s="131">
        <v>88</v>
      </c>
      <c r="W150" s="64" t="s">
        <v>0</v>
      </c>
      <c r="X150" s="64"/>
      <c r="Y150" s="64" t="s">
        <v>1034</v>
      </c>
      <c r="Z150" s="82">
        <v>84430</v>
      </c>
      <c r="AA150" s="131">
        <v>1</v>
      </c>
      <c r="AB150" s="175">
        <v>84430</v>
      </c>
      <c r="AC150" s="175">
        <v>129761</v>
      </c>
      <c r="AD150" s="176">
        <v>0</v>
      </c>
      <c r="AE150" s="176">
        <v>0.65</v>
      </c>
      <c r="AF150" s="176">
        <v>0</v>
      </c>
      <c r="AG150" s="64"/>
      <c r="AH150" s="64"/>
      <c r="AI150" s="102">
        <v>300000</v>
      </c>
      <c r="AJ150" s="64"/>
      <c r="AK150" s="64"/>
      <c r="AL150" s="64"/>
      <c r="AM150" s="64"/>
      <c r="AN150" s="131" t="s">
        <v>143</v>
      </c>
      <c r="AO150" s="64"/>
    </row>
    <row r="151" spans="1:41" hidden="1">
      <c r="A151" s="56">
        <v>146</v>
      </c>
      <c r="B151" s="131" t="s">
        <v>1014</v>
      </c>
      <c r="C151" s="64" t="s">
        <v>240</v>
      </c>
      <c r="D151" s="64" t="s">
        <v>409</v>
      </c>
      <c r="E151" s="114" t="s">
        <v>1072</v>
      </c>
      <c r="F151" s="112" t="s">
        <v>2794</v>
      </c>
      <c r="G151" s="114" t="s">
        <v>136</v>
      </c>
      <c r="H151" s="137" t="s">
        <v>1073</v>
      </c>
      <c r="I151" s="56" t="s">
        <v>2837</v>
      </c>
      <c r="J151" s="114" t="s">
        <v>1024</v>
      </c>
      <c r="K151" s="114"/>
      <c r="L151" s="114">
        <v>2</v>
      </c>
      <c r="M151" s="114" t="s">
        <v>1074</v>
      </c>
      <c r="N151" s="114" t="s">
        <v>1075</v>
      </c>
      <c r="O151" s="56" t="s">
        <v>141</v>
      </c>
      <c r="P151" s="131" t="s">
        <v>1076</v>
      </c>
      <c r="Q151" s="131" t="s">
        <v>1072</v>
      </c>
      <c r="R151" s="131">
        <v>88</v>
      </c>
      <c r="S151" s="131">
        <v>0</v>
      </c>
      <c r="T151" s="64"/>
      <c r="U151" s="86"/>
      <c r="V151" s="131">
        <v>88</v>
      </c>
      <c r="W151" s="64" t="s">
        <v>42</v>
      </c>
      <c r="X151" s="64"/>
      <c r="Y151" s="64" t="s">
        <v>250</v>
      </c>
      <c r="Z151" s="82">
        <v>56927</v>
      </c>
      <c r="AA151" s="131">
        <v>1</v>
      </c>
      <c r="AB151" s="175">
        <v>56927</v>
      </c>
      <c r="AC151" s="175">
        <v>99230</v>
      </c>
      <c r="AD151" s="176">
        <v>0</v>
      </c>
      <c r="AE151" s="176">
        <v>0.65</v>
      </c>
      <c r="AF151" s="176">
        <v>0</v>
      </c>
      <c r="AG151" s="64"/>
      <c r="AH151" s="64"/>
      <c r="AI151" s="102">
        <v>300000</v>
      </c>
      <c r="AJ151" s="64"/>
      <c r="AK151" s="64"/>
      <c r="AL151" s="64"/>
      <c r="AM151" s="64"/>
      <c r="AN151" s="131" t="s">
        <v>143</v>
      </c>
      <c r="AO151" s="64"/>
    </row>
    <row r="152" spans="1:41" hidden="1">
      <c r="A152" s="56">
        <v>147</v>
      </c>
      <c r="B152" s="131" t="s">
        <v>1014</v>
      </c>
      <c r="C152" s="64" t="s">
        <v>240</v>
      </c>
      <c r="D152" s="64" t="s">
        <v>481</v>
      </c>
      <c r="E152" s="114" t="s">
        <v>1077</v>
      </c>
      <c r="F152" s="112" t="s">
        <v>2795</v>
      </c>
      <c r="G152" s="114" t="s">
        <v>136</v>
      </c>
      <c r="H152" s="137" t="s">
        <v>1078</v>
      </c>
      <c r="I152" s="114" t="s">
        <v>2838</v>
      </c>
      <c r="J152" s="114" t="s">
        <v>1017</v>
      </c>
      <c r="K152" s="114"/>
      <c r="L152" s="114">
        <v>3</v>
      </c>
      <c r="M152" s="114" t="s">
        <v>1079</v>
      </c>
      <c r="N152" s="114" t="s">
        <v>1080</v>
      </c>
      <c r="O152" s="56" t="s">
        <v>141</v>
      </c>
      <c r="P152" s="131" t="s">
        <v>1081</v>
      </c>
      <c r="Q152" s="131" t="s">
        <v>1077</v>
      </c>
      <c r="R152" s="131">
        <v>92.23</v>
      </c>
      <c r="S152" s="131">
        <v>94</v>
      </c>
      <c r="T152" s="64"/>
      <c r="U152" s="86"/>
      <c r="V152" s="131">
        <v>88</v>
      </c>
      <c r="W152" s="64" t="s">
        <v>0</v>
      </c>
      <c r="X152" s="64"/>
      <c r="Y152" s="64" t="s">
        <v>250</v>
      </c>
      <c r="Z152" s="82">
        <v>77680</v>
      </c>
      <c r="AA152" s="131">
        <v>1</v>
      </c>
      <c r="AB152" s="175">
        <v>77680</v>
      </c>
      <c r="AC152" s="175">
        <v>109494</v>
      </c>
      <c r="AD152" s="176">
        <v>0</v>
      </c>
      <c r="AE152" s="176">
        <v>0.65</v>
      </c>
      <c r="AF152" s="176">
        <v>0</v>
      </c>
      <c r="AG152" s="64"/>
      <c r="AH152" s="64"/>
      <c r="AI152" s="102">
        <v>500000</v>
      </c>
      <c r="AJ152" s="64"/>
      <c r="AK152" s="64"/>
      <c r="AL152" s="64"/>
      <c r="AM152" s="64"/>
      <c r="AN152" s="131" t="s">
        <v>143</v>
      </c>
      <c r="AO152" s="64"/>
    </row>
    <row r="153" spans="1:41" hidden="1">
      <c r="A153" s="56">
        <v>148</v>
      </c>
      <c r="B153" s="131" t="s">
        <v>1014</v>
      </c>
      <c r="C153" s="64" t="s">
        <v>240</v>
      </c>
      <c r="D153" s="64" t="s">
        <v>481</v>
      </c>
      <c r="E153" s="114" t="s">
        <v>1082</v>
      </c>
      <c r="F153" s="112">
        <v>960511</v>
      </c>
      <c r="G153" s="114" t="s">
        <v>32</v>
      </c>
      <c r="H153" s="137" t="s">
        <v>1083</v>
      </c>
      <c r="I153" s="114" t="s">
        <v>2839</v>
      </c>
      <c r="J153" s="114" t="s">
        <v>498</v>
      </c>
      <c r="K153" s="114" t="s">
        <v>1084</v>
      </c>
      <c r="L153" s="114">
        <v>4</v>
      </c>
      <c r="M153" s="114" t="s">
        <v>1085</v>
      </c>
      <c r="N153" s="114" t="s">
        <v>1086</v>
      </c>
      <c r="O153" s="114" t="s">
        <v>212</v>
      </c>
      <c r="P153" s="131" t="s">
        <v>1087</v>
      </c>
      <c r="Q153" s="131" t="s">
        <v>1082</v>
      </c>
      <c r="R153" s="131">
        <v>93.6</v>
      </c>
      <c r="S153" s="131">
        <v>96</v>
      </c>
      <c r="T153" s="64">
        <v>4.25</v>
      </c>
      <c r="U153" s="86">
        <v>4.5</v>
      </c>
      <c r="V153" s="131">
        <v>88</v>
      </c>
      <c r="W153" s="64" t="s">
        <v>0</v>
      </c>
      <c r="X153" s="64"/>
      <c r="Y153" s="64" t="s">
        <v>1034</v>
      </c>
      <c r="Z153" s="82">
        <v>97010</v>
      </c>
      <c r="AA153" s="131">
        <v>1</v>
      </c>
      <c r="AB153" s="175">
        <v>97010</v>
      </c>
      <c r="AC153" s="175">
        <v>129761</v>
      </c>
      <c r="AD153" s="176">
        <v>0</v>
      </c>
      <c r="AE153" s="176">
        <v>0.65</v>
      </c>
      <c r="AF153" s="176">
        <v>0</v>
      </c>
      <c r="AG153" s="64"/>
      <c r="AH153" s="64"/>
      <c r="AI153" s="102">
        <v>1500000</v>
      </c>
      <c r="AJ153" s="64"/>
      <c r="AK153" s="64"/>
      <c r="AL153" s="64"/>
      <c r="AM153" s="64"/>
      <c r="AN153" s="131" t="s">
        <v>143</v>
      </c>
      <c r="AO153" s="64"/>
    </row>
    <row r="154" spans="1:41" hidden="1">
      <c r="A154" s="56">
        <v>149</v>
      </c>
      <c r="B154" s="57" t="s">
        <v>1088</v>
      </c>
      <c r="C154" s="56" t="s">
        <v>30</v>
      </c>
      <c r="D154" s="56" t="s">
        <v>31</v>
      </c>
      <c r="E154" s="56" t="s">
        <v>1089</v>
      </c>
      <c r="F154" s="58" t="s">
        <v>1090</v>
      </c>
      <c r="G154" s="56" t="s">
        <v>136</v>
      </c>
      <c r="H154" s="59" t="s">
        <v>1091</v>
      </c>
      <c r="I154" s="56" t="s">
        <v>2837</v>
      </c>
      <c r="J154" s="47" t="s">
        <v>1092</v>
      </c>
      <c r="K154" s="47"/>
      <c r="L154" s="56">
        <v>3</v>
      </c>
      <c r="M154" s="56" t="s">
        <v>1093</v>
      </c>
      <c r="N154" s="56" t="s">
        <v>1094</v>
      </c>
      <c r="O154" s="56" t="s">
        <v>141</v>
      </c>
      <c r="P154" s="159" t="s">
        <v>1095</v>
      </c>
      <c r="Q154" s="159" t="s">
        <v>1089</v>
      </c>
      <c r="R154" s="48">
        <v>88.933300000000003</v>
      </c>
      <c r="S154" s="54">
        <v>92.4</v>
      </c>
      <c r="T154" s="56">
        <v>92.375</v>
      </c>
      <c r="U154" s="56">
        <v>100</v>
      </c>
      <c r="V154" s="55">
        <v>88</v>
      </c>
      <c r="W154" s="56" t="s">
        <v>42</v>
      </c>
      <c r="X154" s="56"/>
      <c r="Y154" s="61">
        <v>6</v>
      </c>
      <c r="Z154" s="49">
        <v>117380</v>
      </c>
      <c r="AA154" s="65">
        <v>1</v>
      </c>
      <c r="AB154" s="83">
        <v>117380</v>
      </c>
      <c r="AC154" s="83">
        <v>145418</v>
      </c>
      <c r="AD154" s="81">
        <v>0</v>
      </c>
      <c r="AE154" s="81">
        <v>0.65</v>
      </c>
      <c r="AF154" s="60">
        <v>0</v>
      </c>
      <c r="AG154" s="53">
        <v>27.333300000000001</v>
      </c>
      <c r="AH154" s="56"/>
      <c r="AI154" s="2">
        <v>300000</v>
      </c>
      <c r="AJ154" s="50"/>
      <c r="AK154" s="49"/>
      <c r="AL154" s="51"/>
      <c r="AM154" s="51"/>
      <c r="AN154" s="52">
        <v>0</v>
      </c>
      <c r="AO154" s="56"/>
    </row>
    <row r="155" spans="1:41" hidden="1">
      <c r="A155" s="56">
        <v>150</v>
      </c>
      <c r="B155" s="57" t="s">
        <v>1088</v>
      </c>
      <c r="C155" s="56" t="s">
        <v>30</v>
      </c>
      <c r="D155" s="56" t="s">
        <v>31</v>
      </c>
      <c r="E155" s="56" t="s">
        <v>1096</v>
      </c>
      <c r="F155" s="58" t="s">
        <v>1097</v>
      </c>
      <c r="G155" s="56" t="s">
        <v>32</v>
      </c>
      <c r="H155" s="59" t="s">
        <v>1098</v>
      </c>
      <c r="I155" s="56" t="s">
        <v>2838</v>
      </c>
      <c r="J155" s="47" t="s">
        <v>1099</v>
      </c>
      <c r="K155" s="47"/>
      <c r="L155" s="56">
        <v>1</v>
      </c>
      <c r="M155" s="56" t="s">
        <v>1100</v>
      </c>
      <c r="N155" s="56" t="s">
        <v>1101</v>
      </c>
      <c r="O155" s="56" t="s">
        <v>141</v>
      </c>
      <c r="P155" s="159" t="s">
        <v>1102</v>
      </c>
      <c r="Q155" s="159" t="s">
        <v>1096</v>
      </c>
      <c r="R155" s="48">
        <v>93.333300000000008</v>
      </c>
      <c r="S155" s="54">
        <v>58.1</v>
      </c>
      <c r="T155" s="56">
        <v>58.125</v>
      </c>
      <c r="U155" s="56">
        <v>100</v>
      </c>
      <c r="V155" s="55">
        <v>100</v>
      </c>
      <c r="W155" s="56" t="s">
        <v>41</v>
      </c>
      <c r="X155" s="56" t="s">
        <v>33</v>
      </c>
      <c r="Y155" s="61"/>
      <c r="Z155" s="49"/>
      <c r="AA155" s="65" t="e">
        <v>#REF!</v>
      </c>
      <c r="AB155" s="83" t="e">
        <v>#REF!</v>
      </c>
      <c r="AC155" s="83" t="s">
        <v>240</v>
      </c>
      <c r="AD155" s="81" t="e">
        <v>#REF!</v>
      </c>
      <c r="AE155" s="81" t="e">
        <v>#REF!</v>
      </c>
      <c r="AF155" s="60" t="e">
        <v>#REF!</v>
      </c>
      <c r="AG155" s="53">
        <v>23.333300000000001</v>
      </c>
      <c r="AH155" s="56"/>
      <c r="AI155" s="2">
        <v>500000</v>
      </c>
      <c r="AJ155" s="50"/>
      <c r="AK155" s="49"/>
      <c r="AL155" s="51"/>
      <c r="AM155" s="51"/>
      <c r="AN155" s="52">
        <v>0</v>
      </c>
      <c r="AO155" s="56"/>
    </row>
    <row r="156" spans="1:41" hidden="1">
      <c r="A156" s="56">
        <v>151</v>
      </c>
      <c r="B156" s="57" t="s">
        <v>1088</v>
      </c>
      <c r="C156" s="56" t="s">
        <v>30</v>
      </c>
      <c r="D156" s="56" t="s">
        <v>31</v>
      </c>
      <c r="E156" s="56" t="s">
        <v>1103</v>
      </c>
      <c r="F156" s="58" t="s">
        <v>1104</v>
      </c>
      <c r="G156" s="56" t="s">
        <v>136</v>
      </c>
      <c r="H156" s="59" t="s">
        <v>1105</v>
      </c>
      <c r="I156" s="56" t="s">
        <v>2838</v>
      </c>
      <c r="J156" s="47" t="s">
        <v>1106</v>
      </c>
      <c r="K156" s="47"/>
      <c r="L156" s="56">
        <v>1</v>
      </c>
      <c r="M156" s="56" t="s">
        <v>1107</v>
      </c>
      <c r="N156" s="56" t="s">
        <v>1108</v>
      </c>
      <c r="O156" s="56" t="s">
        <v>141</v>
      </c>
      <c r="P156" s="159" t="s">
        <v>1109</v>
      </c>
      <c r="Q156" s="159" t="s">
        <v>1103</v>
      </c>
      <c r="R156" s="48">
        <v>88.6</v>
      </c>
      <c r="S156" s="54">
        <v>90.8</v>
      </c>
      <c r="T156" s="56">
        <v>90.75</v>
      </c>
      <c r="U156" s="56">
        <v>100</v>
      </c>
      <c r="V156" s="55">
        <v>88</v>
      </c>
      <c r="W156" s="56" t="s">
        <v>42</v>
      </c>
      <c r="X156" s="56"/>
      <c r="Y156" s="61">
        <v>5</v>
      </c>
      <c r="Z156" s="49">
        <v>104180</v>
      </c>
      <c r="AA156" s="65">
        <v>1</v>
      </c>
      <c r="AB156" s="83">
        <v>104180</v>
      </c>
      <c r="AC156" s="83">
        <v>119161</v>
      </c>
      <c r="AD156" s="81">
        <v>0</v>
      </c>
      <c r="AE156" s="81">
        <v>0.65</v>
      </c>
      <c r="AF156" s="60">
        <v>0</v>
      </c>
      <c r="AG156" s="53">
        <v>27</v>
      </c>
      <c r="AH156" s="56"/>
      <c r="AI156" s="2">
        <v>500000</v>
      </c>
      <c r="AJ156" s="50"/>
      <c r="AK156" s="49"/>
      <c r="AL156" s="51"/>
      <c r="AM156" s="51"/>
      <c r="AN156" s="52">
        <v>0</v>
      </c>
      <c r="AO156" s="56"/>
    </row>
    <row r="157" spans="1:41" hidden="1">
      <c r="A157" s="56">
        <v>152</v>
      </c>
      <c r="B157" s="57" t="s">
        <v>1088</v>
      </c>
      <c r="C157" s="56" t="s">
        <v>30</v>
      </c>
      <c r="D157" s="56" t="s">
        <v>31</v>
      </c>
      <c r="E157" s="56" t="s">
        <v>1110</v>
      </c>
      <c r="F157" s="58" t="s">
        <v>1111</v>
      </c>
      <c r="G157" s="56" t="s">
        <v>136</v>
      </c>
      <c r="H157" s="59" t="s">
        <v>1112</v>
      </c>
      <c r="I157" s="56" t="s">
        <v>2839</v>
      </c>
      <c r="J157" s="47" t="s">
        <v>894</v>
      </c>
      <c r="K157" s="47" t="s">
        <v>728</v>
      </c>
      <c r="L157" s="56">
        <v>4</v>
      </c>
      <c r="M157" s="56" t="s">
        <v>1113</v>
      </c>
      <c r="N157" s="56" t="s">
        <v>1114</v>
      </c>
      <c r="O157" s="56" t="s">
        <v>212</v>
      </c>
      <c r="P157" s="159" t="s">
        <v>1115</v>
      </c>
      <c r="Q157" s="159" t="s">
        <v>1110</v>
      </c>
      <c r="R157" s="48">
        <v>86.6</v>
      </c>
      <c r="S157" s="54">
        <v>96</v>
      </c>
      <c r="T157" s="56">
        <v>4.21</v>
      </c>
      <c r="U157" s="56">
        <v>4.5</v>
      </c>
      <c r="V157" s="55">
        <v>88</v>
      </c>
      <c r="W157" s="56" t="s">
        <v>42</v>
      </c>
      <c r="X157" s="56"/>
      <c r="Y157" s="61">
        <v>5</v>
      </c>
      <c r="Z157" s="49">
        <v>107290</v>
      </c>
      <c r="AA157" s="65">
        <v>1</v>
      </c>
      <c r="AB157" s="83">
        <v>107290</v>
      </c>
      <c r="AC157" s="83">
        <v>119161</v>
      </c>
      <c r="AD157" s="81">
        <v>0</v>
      </c>
      <c r="AE157" s="81">
        <v>0.65</v>
      </c>
      <c r="AF157" s="60">
        <v>0</v>
      </c>
      <c r="AG157" s="53">
        <v>25</v>
      </c>
      <c r="AH157" s="56"/>
      <c r="AI157" s="2">
        <v>1500000</v>
      </c>
      <c r="AJ157" s="50"/>
      <c r="AK157" s="49"/>
      <c r="AL157" s="51"/>
      <c r="AM157" s="51"/>
      <c r="AN157" s="52">
        <v>0</v>
      </c>
      <c r="AO157" s="56"/>
    </row>
    <row r="158" spans="1:41" hidden="1">
      <c r="A158" s="56">
        <v>153</v>
      </c>
      <c r="B158" s="57" t="s">
        <v>1088</v>
      </c>
      <c r="C158" s="56" t="s">
        <v>30</v>
      </c>
      <c r="D158" s="56" t="s">
        <v>31</v>
      </c>
      <c r="E158" s="56" t="s">
        <v>1116</v>
      </c>
      <c r="F158" s="58" t="s">
        <v>1117</v>
      </c>
      <c r="G158" s="56" t="s">
        <v>136</v>
      </c>
      <c r="H158" s="59" t="s">
        <v>1118</v>
      </c>
      <c r="I158" s="56" t="s">
        <v>2839</v>
      </c>
      <c r="J158" s="47" t="s">
        <v>1119</v>
      </c>
      <c r="K158" s="47" t="s">
        <v>1120</v>
      </c>
      <c r="L158" s="56">
        <v>3</v>
      </c>
      <c r="M158" s="56" t="s">
        <v>1121</v>
      </c>
      <c r="N158" s="56" t="s">
        <v>1122</v>
      </c>
      <c r="O158" s="56" t="s">
        <v>141</v>
      </c>
      <c r="P158" s="159" t="s">
        <v>1123</v>
      </c>
      <c r="Q158" s="159" t="s">
        <v>1116</v>
      </c>
      <c r="R158" s="48">
        <v>93.399999999999991</v>
      </c>
      <c r="S158" s="54">
        <v>80</v>
      </c>
      <c r="T158" s="56">
        <v>2.6</v>
      </c>
      <c r="U158" s="56">
        <v>4.5</v>
      </c>
      <c r="V158" s="55">
        <v>92</v>
      </c>
      <c r="W158" s="56" t="s">
        <v>180</v>
      </c>
      <c r="X158" s="56"/>
      <c r="Y158" s="61"/>
      <c r="Z158" s="49"/>
      <c r="AA158" s="65" t="e">
        <v>#REF!</v>
      </c>
      <c r="AB158" s="83" t="e">
        <v>#REF!</v>
      </c>
      <c r="AC158" s="83" t="s">
        <v>240</v>
      </c>
      <c r="AD158" s="81" t="e">
        <v>#REF!</v>
      </c>
      <c r="AE158" s="81" t="e">
        <v>#REF!</v>
      </c>
      <c r="AF158" s="60" t="e">
        <v>#REF!</v>
      </c>
      <c r="AG158" s="53">
        <v>29</v>
      </c>
      <c r="AH158" s="56"/>
      <c r="AI158" s="2">
        <v>1500000</v>
      </c>
      <c r="AJ158" s="50"/>
      <c r="AK158" s="49"/>
      <c r="AL158" s="51"/>
      <c r="AM158" s="51"/>
      <c r="AN158" s="52">
        <v>0</v>
      </c>
      <c r="AO158" s="56"/>
    </row>
    <row r="159" spans="1:41" hidden="1">
      <c r="A159" s="56">
        <v>154</v>
      </c>
      <c r="B159" s="57" t="s">
        <v>1088</v>
      </c>
      <c r="C159" s="56" t="s">
        <v>30</v>
      </c>
      <c r="D159" s="56" t="s">
        <v>31</v>
      </c>
      <c r="E159" s="56" t="s">
        <v>1124</v>
      </c>
      <c r="F159" s="58" t="s">
        <v>1125</v>
      </c>
      <c r="G159" s="56" t="s">
        <v>32</v>
      </c>
      <c r="H159" s="59" t="s">
        <v>1126</v>
      </c>
      <c r="I159" s="56" t="s">
        <v>2839</v>
      </c>
      <c r="J159" s="47" t="s">
        <v>894</v>
      </c>
      <c r="K159" s="47" t="s">
        <v>1127</v>
      </c>
      <c r="L159" s="56">
        <v>4</v>
      </c>
      <c r="M159" s="56" t="s">
        <v>1128</v>
      </c>
      <c r="N159" s="56" t="s">
        <v>1129</v>
      </c>
      <c r="O159" s="56" t="s">
        <v>141</v>
      </c>
      <c r="P159" s="159" t="s">
        <v>1130</v>
      </c>
      <c r="Q159" s="159" t="s">
        <v>1124</v>
      </c>
      <c r="R159" s="48">
        <v>97</v>
      </c>
      <c r="S159" s="54">
        <v>95</v>
      </c>
      <c r="T159" s="56">
        <v>4.1399999999999997</v>
      </c>
      <c r="U159" s="56">
        <v>4.5</v>
      </c>
      <c r="V159" s="55">
        <v>100</v>
      </c>
      <c r="W159" s="56" t="s">
        <v>41</v>
      </c>
      <c r="X159" s="56" t="s">
        <v>33</v>
      </c>
      <c r="Y159" s="61"/>
      <c r="Z159" s="49"/>
      <c r="AA159" s="65" t="e">
        <v>#REF!</v>
      </c>
      <c r="AB159" s="83" t="e">
        <v>#REF!</v>
      </c>
      <c r="AC159" s="83" t="s">
        <v>240</v>
      </c>
      <c r="AD159" s="81" t="e">
        <v>#REF!</v>
      </c>
      <c r="AE159" s="81" t="e">
        <v>#REF!</v>
      </c>
      <c r="AF159" s="60" t="e">
        <v>#REF!</v>
      </c>
      <c r="AG159" s="53">
        <v>27</v>
      </c>
      <c r="AH159" s="56"/>
      <c r="AI159" s="2">
        <v>1500000</v>
      </c>
      <c r="AJ159" s="50"/>
      <c r="AK159" s="49"/>
      <c r="AL159" s="51"/>
      <c r="AM159" s="51"/>
      <c r="AN159" s="52">
        <v>0</v>
      </c>
      <c r="AO159" s="56"/>
    </row>
    <row r="160" spans="1:41" hidden="1">
      <c r="A160" s="56">
        <v>155</v>
      </c>
      <c r="B160" s="57" t="s">
        <v>1088</v>
      </c>
      <c r="C160" s="56" t="s">
        <v>30</v>
      </c>
      <c r="D160" s="56" t="s">
        <v>31</v>
      </c>
      <c r="E160" s="56" t="s">
        <v>1131</v>
      </c>
      <c r="F160" s="58" t="s">
        <v>1132</v>
      </c>
      <c r="G160" s="56" t="s">
        <v>32</v>
      </c>
      <c r="H160" s="59" t="s">
        <v>1133</v>
      </c>
      <c r="I160" s="56" t="s">
        <v>2839</v>
      </c>
      <c r="J160" s="47" t="s">
        <v>215</v>
      </c>
      <c r="K160" s="47" t="s">
        <v>1134</v>
      </c>
      <c r="L160" s="56">
        <v>3</v>
      </c>
      <c r="M160" s="56" t="s">
        <v>1135</v>
      </c>
      <c r="N160" s="56" t="s">
        <v>1136</v>
      </c>
      <c r="O160" s="56" t="s">
        <v>212</v>
      </c>
      <c r="P160" s="159" t="s">
        <v>1137</v>
      </c>
      <c r="Q160" s="159" t="s">
        <v>1131</v>
      </c>
      <c r="R160" s="48">
        <v>91.199999999999989</v>
      </c>
      <c r="S160" s="54">
        <v>96</v>
      </c>
      <c r="T160" s="56">
        <v>4.25</v>
      </c>
      <c r="U160" s="56">
        <v>4.5</v>
      </c>
      <c r="V160" s="55">
        <v>96</v>
      </c>
      <c r="W160" s="56" t="s">
        <v>41</v>
      </c>
      <c r="X160" s="56" t="s">
        <v>76</v>
      </c>
      <c r="Y160" s="61"/>
      <c r="Z160" s="49"/>
      <c r="AA160" s="65" t="e">
        <v>#REF!</v>
      </c>
      <c r="AB160" s="83" t="e">
        <v>#REF!</v>
      </c>
      <c r="AC160" s="83" t="s">
        <v>240</v>
      </c>
      <c r="AD160" s="81" t="e">
        <v>#REF!</v>
      </c>
      <c r="AE160" s="81" t="e">
        <v>#REF!</v>
      </c>
      <c r="AF160" s="60" t="e">
        <v>#REF!</v>
      </c>
      <c r="AG160" s="53">
        <v>24</v>
      </c>
      <c r="AH160" s="56"/>
      <c r="AI160" s="2">
        <v>1500000</v>
      </c>
      <c r="AJ160" s="50"/>
      <c r="AK160" s="49"/>
      <c r="AL160" s="51"/>
      <c r="AM160" s="51"/>
      <c r="AN160" s="52">
        <v>0</v>
      </c>
      <c r="AO160" s="56"/>
    </row>
    <row r="161" spans="1:41" hidden="1">
      <c r="A161" s="56">
        <v>156</v>
      </c>
      <c r="B161" s="57" t="s">
        <v>1088</v>
      </c>
      <c r="C161" s="56" t="s">
        <v>30</v>
      </c>
      <c r="D161" s="56" t="s">
        <v>31</v>
      </c>
      <c r="E161" s="56" t="s">
        <v>1138</v>
      </c>
      <c r="F161" s="58" t="s">
        <v>1139</v>
      </c>
      <c r="G161" s="56" t="s">
        <v>136</v>
      </c>
      <c r="H161" s="59" t="s">
        <v>1140</v>
      </c>
      <c r="I161" s="56" t="s">
        <v>2839</v>
      </c>
      <c r="J161" s="47" t="s">
        <v>1141</v>
      </c>
      <c r="K161" s="47" t="s">
        <v>193</v>
      </c>
      <c r="L161" s="56">
        <v>2</v>
      </c>
      <c r="M161" s="56" t="s">
        <v>1142</v>
      </c>
      <c r="N161" s="56" t="s">
        <v>1143</v>
      </c>
      <c r="O161" s="56" t="s">
        <v>141</v>
      </c>
      <c r="P161" s="159" t="s">
        <v>1144</v>
      </c>
      <c r="Q161" s="159" t="s">
        <v>1138</v>
      </c>
      <c r="R161" s="48">
        <v>92.066665999999998</v>
      </c>
      <c r="S161" s="54">
        <v>90</v>
      </c>
      <c r="T161" s="56">
        <v>3.68</v>
      </c>
      <c r="U161" s="56">
        <v>4.5</v>
      </c>
      <c r="V161" s="55">
        <v>92</v>
      </c>
      <c r="W161" s="56" t="s">
        <v>180</v>
      </c>
      <c r="X161" s="56"/>
      <c r="Y161" s="61"/>
      <c r="Z161" s="49"/>
      <c r="AA161" s="65" t="e">
        <v>#REF!</v>
      </c>
      <c r="AB161" s="83" t="e">
        <v>#REF!</v>
      </c>
      <c r="AC161" s="83" t="s">
        <v>240</v>
      </c>
      <c r="AD161" s="81" t="e">
        <v>#REF!</v>
      </c>
      <c r="AE161" s="81" t="e">
        <v>#REF!</v>
      </c>
      <c r="AF161" s="60" t="e">
        <v>#REF!</v>
      </c>
      <c r="AG161" s="53">
        <v>27.666665999999999</v>
      </c>
      <c r="AH161" s="56"/>
      <c r="AI161" s="2">
        <v>1500000</v>
      </c>
      <c r="AJ161" s="50"/>
      <c r="AK161" s="49"/>
      <c r="AL161" s="51"/>
      <c r="AM161" s="51"/>
      <c r="AN161" s="52">
        <v>0</v>
      </c>
      <c r="AO161" s="56"/>
    </row>
    <row r="162" spans="1:41" hidden="1">
      <c r="A162" s="56">
        <v>157</v>
      </c>
      <c r="B162" s="57" t="s">
        <v>1088</v>
      </c>
      <c r="C162" s="56" t="s">
        <v>240</v>
      </c>
      <c r="D162" s="56" t="s">
        <v>409</v>
      </c>
      <c r="E162" s="56" t="s">
        <v>1145</v>
      </c>
      <c r="F162" s="58" t="s">
        <v>1146</v>
      </c>
      <c r="G162" s="56" t="s">
        <v>32</v>
      </c>
      <c r="H162" s="59" t="s">
        <v>1147</v>
      </c>
      <c r="I162" s="56" t="s">
        <v>2840</v>
      </c>
      <c r="J162" s="47" t="s">
        <v>1148</v>
      </c>
      <c r="K162" s="47"/>
      <c r="L162" s="56">
        <v>6</v>
      </c>
      <c r="M162" s="56" t="s">
        <v>1149</v>
      </c>
      <c r="N162" s="56" t="s">
        <v>1150</v>
      </c>
      <c r="O162" s="56" t="s">
        <v>141</v>
      </c>
      <c r="P162" s="159" t="s">
        <v>1151</v>
      </c>
      <c r="Q162" s="159" t="s">
        <v>1145</v>
      </c>
      <c r="R162" s="48">
        <v>88</v>
      </c>
      <c r="S162" s="54">
        <v>0</v>
      </c>
      <c r="T162" s="56"/>
      <c r="U162" s="56"/>
      <c r="V162" s="55">
        <v>88</v>
      </c>
      <c r="W162" s="56" t="s">
        <v>0</v>
      </c>
      <c r="X162" s="56"/>
      <c r="Y162" s="61">
        <v>3</v>
      </c>
      <c r="Z162" s="49">
        <v>68426</v>
      </c>
      <c r="AA162" s="65">
        <v>1</v>
      </c>
      <c r="AB162" s="83">
        <v>68426</v>
      </c>
      <c r="AC162" s="83">
        <v>89069</v>
      </c>
      <c r="AD162" s="81">
        <v>0</v>
      </c>
      <c r="AE162" s="81">
        <v>0.65</v>
      </c>
      <c r="AF162" s="60">
        <v>0</v>
      </c>
      <c r="AG162" s="53"/>
      <c r="AH162" s="56"/>
      <c r="AI162" s="2">
        <v>200000</v>
      </c>
      <c r="AJ162" s="50"/>
      <c r="AK162" s="49"/>
      <c r="AL162" s="51"/>
      <c r="AM162" s="51"/>
      <c r="AN162" s="52">
        <v>0</v>
      </c>
      <c r="AO162" s="56"/>
    </row>
    <row r="163" spans="1:41" hidden="1">
      <c r="A163" s="56">
        <v>158</v>
      </c>
      <c r="B163" s="57" t="s">
        <v>1088</v>
      </c>
      <c r="C163" s="56" t="s">
        <v>240</v>
      </c>
      <c r="D163" s="56" t="s">
        <v>409</v>
      </c>
      <c r="E163" s="56" t="s">
        <v>1152</v>
      </c>
      <c r="F163" s="58" t="s">
        <v>1153</v>
      </c>
      <c r="G163" s="56" t="s">
        <v>136</v>
      </c>
      <c r="H163" s="59" t="s">
        <v>1154</v>
      </c>
      <c r="I163" s="56" t="s">
        <v>2837</v>
      </c>
      <c r="J163" s="47" t="s">
        <v>1092</v>
      </c>
      <c r="K163" s="47"/>
      <c r="L163" s="56">
        <v>2</v>
      </c>
      <c r="M163" s="56" t="s">
        <v>1155</v>
      </c>
      <c r="N163" s="56" t="s">
        <v>1156</v>
      </c>
      <c r="O163" s="47" t="s">
        <v>141</v>
      </c>
      <c r="P163" s="158" t="s">
        <v>1157</v>
      </c>
      <c r="Q163" s="158" t="s">
        <v>1152</v>
      </c>
      <c r="R163" s="48">
        <v>92</v>
      </c>
      <c r="S163" s="54">
        <v>0</v>
      </c>
      <c r="T163" s="56"/>
      <c r="U163" s="56"/>
      <c r="V163" s="55">
        <v>92</v>
      </c>
      <c r="W163" s="56" t="s">
        <v>180</v>
      </c>
      <c r="X163" s="56"/>
      <c r="Y163" s="61"/>
      <c r="Z163" s="49"/>
      <c r="AA163" s="65" t="e">
        <v>#REF!</v>
      </c>
      <c r="AB163" s="83" t="e">
        <v>#REF!</v>
      </c>
      <c r="AC163" s="83" t="s">
        <v>240</v>
      </c>
      <c r="AD163" s="81" t="e">
        <v>#REF!</v>
      </c>
      <c r="AE163" s="81" t="e">
        <v>#REF!</v>
      </c>
      <c r="AF163" s="60" t="e">
        <v>#REF!</v>
      </c>
      <c r="AG163" s="53"/>
      <c r="AH163" s="56"/>
      <c r="AI163" s="2">
        <v>300000</v>
      </c>
      <c r="AJ163" s="50"/>
      <c r="AK163" s="49"/>
      <c r="AL163" s="51"/>
      <c r="AM163" s="51"/>
      <c r="AN163" s="52">
        <v>0</v>
      </c>
      <c r="AO163" s="56"/>
    </row>
    <row r="164" spans="1:41" hidden="1">
      <c r="A164" s="56">
        <v>159</v>
      </c>
      <c r="B164" s="57" t="s">
        <v>1088</v>
      </c>
      <c r="C164" s="56" t="s">
        <v>240</v>
      </c>
      <c r="D164" s="56" t="s">
        <v>409</v>
      </c>
      <c r="E164" s="56" t="s">
        <v>1158</v>
      </c>
      <c r="F164" s="58" t="s">
        <v>1159</v>
      </c>
      <c r="G164" s="56" t="s">
        <v>136</v>
      </c>
      <c r="H164" s="59" t="s">
        <v>1160</v>
      </c>
      <c r="I164" s="56" t="s">
        <v>2837</v>
      </c>
      <c r="J164" s="47" t="s">
        <v>1161</v>
      </c>
      <c r="K164" s="47"/>
      <c r="L164" s="56">
        <v>3</v>
      </c>
      <c r="M164" s="56" t="s">
        <v>1162</v>
      </c>
      <c r="N164" s="56" t="s">
        <v>1163</v>
      </c>
      <c r="O164" s="47" t="s">
        <v>141</v>
      </c>
      <c r="P164" s="158" t="s">
        <v>1164</v>
      </c>
      <c r="Q164" s="158" t="s">
        <v>1158</v>
      </c>
      <c r="R164" s="48">
        <v>88</v>
      </c>
      <c r="S164" s="54">
        <v>0</v>
      </c>
      <c r="T164" s="56"/>
      <c r="U164" s="56"/>
      <c r="V164" s="55">
        <v>88</v>
      </c>
      <c r="W164" s="56" t="s">
        <v>0</v>
      </c>
      <c r="X164" s="56"/>
      <c r="Y164" s="61">
        <v>5</v>
      </c>
      <c r="Z164" s="49">
        <v>46300</v>
      </c>
      <c r="AA164" s="65">
        <v>1</v>
      </c>
      <c r="AB164" s="83">
        <v>46300</v>
      </c>
      <c r="AC164" s="83">
        <v>129761</v>
      </c>
      <c r="AD164" s="81">
        <v>0</v>
      </c>
      <c r="AE164" s="81">
        <v>0.65</v>
      </c>
      <c r="AF164" s="60">
        <v>0</v>
      </c>
      <c r="AG164" s="53"/>
      <c r="AH164" s="56"/>
      <c r="AI164" s="2">
        <v>300000</v>
      </c>
      <c r="AJ164" s="50"/>
      <c r="AK164" s="49"/>
      <c r="AL164" s="51"/>
      <c r="AM164" s="51"/>
      <c r="AN164" s="52">
        <v>0</v>
      </c>
      <c r="AO164" s="56"/>
    </row>
    <row r="165" spans="1:41" hidden="1">
      <c r="A165" s="56">
        <v>160</v>
      </c>
      <c r="B165" s="57" t="s">
        <v>1088</v>
      </c>
      <c r="C165" s="56" t="s">
        <v>240</v>
      </c>
      <c r="D165" s="56" t="s">
        <v>409</v>
      </c>
      <c r="E165" s="56" t="s">
        <v>1165</v>
      </c>
      <c r="F165" s="58" t="s">
        <v>1166</v>
      </c>
      <c r="G165" s="56" t="s">
        <v>32</v>
      </c>
      <c r="H165" s="59" t="s">
        <v>1167</v>
      </c>
      <c r="I165" s="56" t="s">
        <v>2837</v>
      </c>
      <c r="J165" s="47" t="s">
        <v>1168</v>
      </c>
      <c r="K165" s="47"/>
      <c r="L165" s="56">
        <v>2</v>
      </c>
      <c r="M165" s="56" t="s">
        <v>1169</v>
      </c>
      <c r="N165" s="56" t="s">
        <v>1170</v>
      </c>
      <c r="O165" s="56" t="s">
        <v>141</v>
      </c>
      <c r="P165" s="159" t="s">
        <v>1171</v>
      </c>
      <c r="Q165" s="159" t="s">
        <v>1165</v>
      </c>
      <c r="R165" s="48">
        <v>88</v>
      </c>
      <c r="S165" s="54">
        <v>0</v>
      </c>
      <c r="T165" s="56"/>
      <c r="U165" s="56"/>
      <c r="V165" s="55">
        <v>88</v>
      </c>
      <c r="W165" s="56" t="s">
        <v>0</v>
      </c>
      <c r="X165" s="56"/>
      <c r="Y165" s="61">
        <v>4</v>
      </c>
      <c r="Z165" s="49">
        <v>46300</v>
      </c>
      <c r="AA165" s="65">
        <v>1</v>
      </c>
      <c r="AB165" s="83">
        <v>46300</v>
      </c>
      <c r="AC165" s="83">
        <v>109494</v>
      </c>
      <c r="AD165" s="81">
        <v>0</v>
      </c>
      <c r="AE165" s="81">
        <v>0.65</v>
      </c>
      <c r="AF165" s="60">
        <v>0</v>
      </c>
      <c r="AG165" s="53"/>
      <c r="AH165" s="56"/>
      <c r="AI165" s="2">
        <v>200000</v>
      </c>
      <c r="AJ165" s="50"/>
      <c r="AK165" s="49"/>
      <c r="AL165" s="51"/>
      <c r="AM165" s="51"/>
      <c r="AN165" s="52">
        <v>0</v>
      </c>
      <c r="AO165" s="56"/>
    </row>
    <row r="166" spans="1:41" hidden="1">
      <c r="A166" s="56">
        <v>161</v>
      </c>
      <c r="B166" s="57" t="s">
        <v>1088</v>
      </c>
      <c r="C166" s="56" t="s">
        <v>240</v>
      </c>
      <c r="D166" s="56" t="s">
        <v>409</v>
      </c>
      <c r="E166" s="56" t="s">
        <v>1172</v>
      </c>
      <c r="F166" s="58" t="s">
        <v>1173</v>
      </c>
      <c r="G166" s="56" t="s">
        <v>32</v>
      </c>
      <c r="H166" s="59" t="s">
        <v>1174</v>
      </c>
      <c r="I166" s="56" t="s">
        <v>2837</v>
      </c>
      <c r="J166" s="47" t="s">
        <v>1175</v>
      </c>
      <c r="K166" s="47"/>
      <c r="L166" s="56">
        <v>1</v>
      </c>
      <c r="M166" s="56" t="s">
        <v>1176</v>
      </c>
      <c r="N166" s="56" t="s">
        <v>1177</v>
      </c>
      <c r="O166" s="56" t="s">
        <v>141</v>
      </c>
      <c r="P166" s="159" t="s">
        <v>1178</v>
      </c>
      <c r="Q166" s="159" t="s">
        <v>1172</v>
      </c>
      <c r="R166" s="48">
        <v>88</v>
      </c>
      <c r="S166" s="54">
        <v>0</v>
      </c>
      <c r="T166" s="56"/>
      <c r="U166" s="56"/>
      <c r="V166" s="55">
        <v>88</v>
      </c>
      <c r="W166" s="56" t="s">
        <v>0</v>
      </c>
      <c r="X166" s="56"/>
      <c r="Y166" s="61">
        <v>5</v>
      </c>
      <c r="Z166" s="49">
        <v>61740</v>
      </c>
      <c r="AA166" s="65">
        <v>1</v>
      </c>
      <c r="AB166" s="83">
        <v>61740</v>
      </c>
      <c r="AC166" s="83">
        <v>129761</v>
      </c>
      <c r="AD166" s="81">
        <v>0</v>
      </c>
      <c r="AE166" s="81">
        <v>0.65</v>
      </c>
      <c r="AF166" s="60">
        <v>0</v>
      </c>
      <c r="AG166" s="53"/>
      <c r="AH166" s="56"/>
      <c r="AI166" s="2">
        <v>200000</v>
      </c>
      <c r="AJ166" s="50"/>
      <c r="AK166" s="49"/>
      <c r="AL166" s="51"/>
      <c r="AM166" s="51"/>
      <c r="AN166" s="52">
        <v>0</v>
      </c>
      <c r="AO166" s="56"/>
    </row>
    <row r="167" spans="1:41" hidden="1">
      <c r="A167" s="56">
        <v>162</v>
      </c>
      <c r="B167" s="57" t="s">
        <v>1088</v>
      </c>
      <c r="C167" s="56" t="s">
        <v>240</v>
      </c>
      <c r="D167" s="56" t="s">
        <v>409</v>
      </c>
      <c r="E167" s="56" t="s">
        <v>1179</v>
      </c>
      <c r="F167" s="58" t="s">
        <v>1180</v>
      </c>
      <c r="G167" s="56" t="s">
        <v>136</v>
      </c>
      <c r="H167" s="59" t="s">
        <v>1181</v>
      </c>
      <c r="I167" s="56" t="s">
        <v>2838</v>
      </c>
      <c r="J167" s="47" t="s">
        <v>1182</v>
      </c>
      <c r="K167" s="47" t="s">
        <v>1183</v>
      </c>
      <c r="L167" s="56">
        <v>3</v>
      </c>
      <c r="M167" s="56" t="s">
        <v>1184</v>
      </c>
      <c r="N167" s="56" t="s">
        <v>1185</v>
      </c>
      <c r="O167" s="56" t="s">
        <v>141</v>
      </c>
      <c r="P167" s="159" t="s">
        <v>1186</v>
      </c>
      <c r="Q167" s="159" t="s">
        <v>1179</v>
      </c>
      <c r="R167" s="48">
        <v>88</v>
      </c>
      <c r="S167" s="54">
        <v>0</v>
      </c>
      <c r="T167" s="56"/>
      <c r="U167" s="56"/>
      <c r="V167" s="55">
        <v>88</v>
      </c>
      <c r="W167" s="56" t="s">
        <v>42</v>
      </c>
      <c r="X167" s="56"/>
      <c r="Y167" s="61">
        <v>4</v>
      </c>
      <c r="Z167" s="49">
        <v>6990</v>
      </c>
      <c r="AA167" s="65">
        <v>1</v>
      </c>
      <c r="AB167" s="83">
        <v>6990</v>
      </c>
      <c r="AC167" s="83">
        <v>99230</v>
      </c>
      <c r="AD167" s="81">
        <v>0</v>
      </c>
      <c r="AE167" s="81">
        <v>0.65</v>
      </c>
      <c r="AF167" s="60">
        <v>0</v>
      </c>
      <c r="AG167" s="53"/>
      <c r="AH167" s="56"/>
      <c r="AI167" s="2">
        <v>500000</v>
      </c>
      <c r="AJ167" s="50"/>
      <c r="AK167" s="49"/>
      <c r="AL167" s="51"/>
      <c r="AM167" s="51"/>
      <c r="AN167" s="52">
        <v>0</v>
      </c>
      <c r="AO167" s="56"/>
    </row>
    <row r="168" spans="1:41" hidden="1">
      <c r="A168" s="56">
        <v>163</v>
      </c>
      <c r="B168" s="57" t="s">
        <v>1088</v>
      </c>
      <c r="C168" s="56" t="s">
        <v>240</v>
      </c>
      <c r="D168" s="56" t="s">
        <v>409</v>
      </c>
      <c r="E168" s="56" t="s">
        <v>1187</v>
      </c>
      <c r="F168" s="58" t="s">
        <v>1188</v>
      </c>
      <c r="G168" s="56" t="s">
        <v>136</v>
      </c>
      <c r="H168" s="59" t="s">
        <v>1189</v>
      </c>
      <c r="I168" s="56" t="s">
        <v>2838</v>
      </c>
      <c r="J168" s="47" t="s">
        <v>1182</v>
      </c>
      <c r="K168" s="47" t="s">
        <v>1190</v>
      </c>
      <c r="L168" s="56">
        <v>1</v>
      </c>
      <c r="M168" s="56" t="s">
        <v>1191</v>
      </c>
      <c r="N168" s="56" t="s">
        <v>1192</v>
      </c>
      <c r="O168" s="56" t="s">
        <v>141</v>
      </c>
      <c r="P168" s="159" t="s">
        <v>1193</v>
      </c>
      <c r="Q168" s="159" t="s">
        <v>1187</v>
      </c>
      <c r="R168" s="48">
        <v>100</v>
      </c>
      <c r="S168" s="54">
        <v>0</v>
      </c>
      <c r="T168" s="56"/>
      <c r="U168" s="56"/>
      <c r="V168" s="55">
        <v>100</v>
      </c>
      <c r="W168" s="56" t="s">
        <v>41</v>
      </c>
      <c r="X168" s="56" t="s">
        <v>33</v>
      </c>
      <c r="Y168" s="61"/>
      <c r="Z168" s="49"/>
      <c r="AA168" s="65" t="e">
        <v>#REF!</v>
      </c>
      <c r="AB168" s="83" t="e">
        <v>#REF!</v>
      </c>
      <c r="AC168" s="83" t="s">
        <v>240</v>
      </c>
      <c r="AD168" s="81" t="e">
        <v>#REF!</v>
      </c>
      <c r="AE168" s="81" t="e">
        <v>#REF!</v>
      </c>
      <c r="AF168" s="60" t="e">
        <v>#REF!</v>
      </c>
      <c r="AG168" s="53"/>
      <c r="AH168" s="56"/>
      <c r="AI168" s="2">
        <v>500000</v>
      </c>
      <c r="AJ168" s="50"/>
      <c r="AK168" s="49"/>
      <c r="AL168" s="51"/>
      <c r="AM168" s="51"/>
      <c r="AN168" s="52">
        <v>0</v>
      </c>
      <c r="AO168" s="56"/>
    </row>
    <row r="169" spans="1:41" hidden="1">
      <c r="A169" s="56">
        <v>164</v>
      </c>
      <c r="B169" s="57" t="s">
        <v>1088</v>
      </c>
      <c r="C169" s="56" t="s">
        <v>240</v>
      </c>
      <c r="D169" s="56" t="s">
        <v>481</v>
      </c>
      <c r="E169" s="56" t="s">
        <v>1194</v>
      </c>
      <c r="F169" s="58" t="s">
        <v>1195</v>
      </c>
      <c r="G169" s="56" t="s">
        <v>32</v>
      </c>
      <c r="H169" s="59" t="s">
        <v>1196</v>
      </c>
      <c r="I169" s="56" t="s">
        <v>2839</v>
      </c>
      <c r="J169" s="47" t="s">
        <v>1197</v>
      </c>
      <c r="K169" s="47" t="s">
        <v>1198</v>
      </c>
      <c r="L169" s="56">
        <v>2</v>
      </c>
      <c r="M169" s="56" t="s">
        <v>1199</v>
      </c>
      <c r="N169" s="56" t="s">
        <v>1200</v>
      </c>
      <c r="O169" s="56" t="s">
        <v>141</v>
      </c>
      <c r="P169" s="159" t="s">
        <v>1201</v>
      </c>
      <c r="Q169" s="159" t="s">
        <v>1194</v>
      </c>
      <c r="R169" s="48">
        <v>96.4</v>
      </c>
      <c r="S169" s="54">
        <v>100</v>
      </c>
      <c r="T169" s="56">
        <v>4.5</v>
      </c>
      <c r="U169" s="56">
        <v>4.5</v>
      </c>
      <c r="V169" s="55">
        <v>88</v>
      </c>
      <c r="W169" s="56" t="s">
        <v>42</v>
      </c>
      <c r="X169" s="56"/>
      <c r="Y169" s="61">
        <v>4</v>
      </c>
      <c r="Z169" s="49">
        <v>46850</v>
      </c>
      <c r="AA169" s="65">
        <v>1</v>
      </c>
      <c r="AB169" s="83">
        <v>46850</v>
      </c>
      <c r="AC169" s="83">
        <v>99230</v>
      </c>
      <c r="AD169" s="81">
        <v>0</v>
      </c>
      <c r="AE169" s="81">
        <v>0.65</v>
      </c>
      <c r="AF169" s="60">
        <v>0</v>
      </c>
      <c r="AG169" s="53"/>
      <c r="AH169" s="56"/>
      <c r="AI169" s="2">
        <v>1500000</v>
      </c>
      <c r="AJ169" s="50"/>
      <c r="AK169" s="49"/>
      <c r="AL169" s="51"/>
      <c r="AM169" s="51"/>
      <c r="AN169" s="52">
        <v>0</v>
      </c>
      <c r="AO169" s="56"/>
    </row>
    <row r="170" spans="1:41" hidden="1">
      <c r="A170" s="56">
        <v>165</v>
      </c>
      <c r="B170" s="57" t="s">
        <v>1088</v>
      </c>
      <c r="C170" s="56" t="s">
        <v>240</v>
      </c>
      <c r="D170" s="56" t="s">
        <v>481</v>
      </c>
      <c r="E170" s="56" t="s">
        <v>1202</v>
      </c>
      <c r="F170" s="58" t="s">
        <v>1203</v>
      </c>
      <c r="G170" s="56" t="s">
        <v>136</v>
      </c>
      <c r="H170" s="59" t="s">
        <v>1204</v>
      </c>
      <c r="I170" s="56" t="s">
        <v>2838</v>
      </c>
      <c r="J170" s="47" t="s">
        <v>1182</v>
      </c>
      <c r="K170" s="47" t="s">
        <v>1205</v>
      </c>
      <c r="L170" s="56">
        <v>3</v>
      </c>
      <c r="M170" s="56" t="s">
        <v>1206</v>
      </c>
      <c r="N170" s="56" t="s">
        <v>1207</v>
      </c>
      <c r="O170" s="56" t="s">
        <v>141</v>
      </c>
      <c r="P170" s="159" t="s">
        <v>1208</v>
      </c>
      <c r="Q170" s="159" t="s">
        <v>1202</v>
      </c>
      <c r="R170" s="48">
        <v>84.5</v>
      </c>
      <c r="S170" s="54">
        <v>83</v>
      </c>
      <c r="T170" s="56">
        <v>83</v>
      </c>
      <c r="U170" s="56">
        <v>100</v>
      </c>
      <c r="V170" s="55">
        <v>88</v>
      </c>
      <c r="W170" s="56" t="s">
        <v>0</v>
      </c>
      <c r="X170" s="56"/>
      <c r="Y170" s="61">
        <v>3</v>
      </c>
      <c r="Z170" s="49">
        <v>46300</v>
      </c>
      <c r="AA170" s="65">
        <v>1</v>
      </c>
      <c r="AB170" s="83">
        <v>46300</v>
      </c>
      <c r="AC170" s="83">
        <v>89069</v>
      </c>
      <c r="AD170" s="81">
        <v>0</v>
      </c>
      <c r="AE170" s="81">
        <v>0.65</v>
      </c>
      <c r="AF170" s="60">
        <v>0</v>
      </c>
      <c r="AG170" s="53"/>
      <c r="AH170" s="56"/>
      <c r="AI170" s="2">
        <v>500000</v>
      </c>
      <c r="AJ170" s="50"/>
      <c r="AK170" s="49"/>
      <c r="AL170" s="51"/>
      <c r="AM170" s="51"/>
      <c r="AN170" s="52">
        <v>0</v>
      </c>
      <c r="AO170" s="56"/>
    </row>
    <row r="171" spans="1:41" hidden="1">
      <c r="A171" s="56">
        <v>166</v>
      </c>
      <c r="B171" s="23" t="s">
        <v>1209</v>
      </c>
      <c r="C171" s="31" t="s">
        <v>240</v>
      </c>
      <c r="D171" s="31" t="s">
        <v>481</v>
      </c>
      <c r="E171" s="31" t="s">
        <v>1210</v>
      </c>
      <c r="F171" s="32" t="s">
        <v>1211</v>
      </c>
      <c r="G171" s="31" t="s">
        <v>136</v>
      </c>
      <c r="H171" s="107" t="s">
        <v>1212</v>
      </c>
      <c r="I171" s="56" t="s">
        <v>2839</v>
      </c>
      <c r="J171" s="31" t="s">
        <v>1213</v>
      </c>
      <c r="K171" s="31" t="s">
        <v>193</v>
      </c>
      <c r="L171" s="31">
        <v>3</v>
      </c>
      <c r="M171" s="31" t="s">
        <v>1214</v>
      </c>
      <c r="N171" s="31" t="s">
        <v>1215</v>
      </c>
      <c r="O171" s="31" t="s">
        <v>567</v>
      </c>
      <c r="P171" s="165" t="s">
        <v>1216</v>
      </c>
      <c r="Q171" s="165" t="s">
        <v>1210</v>
      </c>
      <c r="R171" s="48">
        <v>94.299999999999983</v>
      </c>
      <c r="S171" s="54">
        <v>97</v>
      </c>
      <c r="T171" s="56">
        <v>4.37</v>
      </c>
      <c r="U171" s="56">
        <v>4.5</v>
      </c>
      <c r="V171" s="55">
        <v>88</v>
      </c>
      <c r="W171" s="56" t="s">
        <v>0</v>
      </c>
      <c r="X171" s="56"/>
      <c r="Y171" s="61">
        <v>4</v>
      </c>
      <c r="Z171" s="49">
        <v>59110</v>
      </c>
      <c r="AA171" s="72">
        <v>1</v>
      </c>
      <c r="AB171" s="74">
        <v>59110</v>
      </c>
      <c r="AC171" s="74">
        <v>109494</v>
      </c>
      <c r="AD171" s="75">
        <v>0</v>
      </c>
      <c r="AE171" s="75">
        <v>0.65</v>
      </c>
      <c r="AF171" s="60">
        <v>0</v>
      </c>
      <c r="AG171" s="87"/>
      <c r="AH171" s="77"/>
      <c r="AI171" s="104">
        <v>1500000</v>
      </c>
      <c r="AJ171" s="76" t="s">
        <v>1217</v>
      </c>
      <c r="AK171" s="88">
        <v>3501000</v>
      </c>
      <c r="AL171" s="88">
        <v>667500</v>
      </c>
      <c r="AM171" s="88"/>
      <c r="AN171" s="25">
        <v>2833500</v>
      </c>
      <c r="AO171" s="77"/>
    </row>
    <row r="172" spans="1:41" hidden="1">
      <c r="A172" s="56">
        <v>167</v>
      </c>
      <c r="B172" s="23" t="s">
        <v>1209</v>
      </c>
      <c r="C172" s="56" t="s">
        <v>240</v>
      </c>
      <c r="D172" s="56" t="s">
        <v>481</v>
      </c>
      <c r="E172" s="56" t="s">
        <v>1218</v>
      </c>
      <c r="F172" s="58" t="s">
        <v>1219</v>
      </c>
      <c r="G172" s="56" t="s">
        <v>136</v>
      </c>
      <c r="H172" s="107" t="s">
        <v>1220</v>
      </c>
      <c r="I172" s="56" t="s">
        <v>2839</v>
      </c>
      <c r="J172" s="31" t="s">
        <v>1221</v>
      </c>
      <c r="K172" s="31" t="s">
        <v>1222</v>
      </c>
      <c r="L172" s="56">
        <v>4</v>
      </c>
      <c r="M172" s="56" t="s">
        <v>1223</v>
      </c>
      <c r="N172" s="56" t="s">
        <v>1224</v>
      </c>
      <c r="O172" s="56" t="s">
        <v>225</v>
      </c>
      <c r="P172" s="159" t="s">
        <v>1225</v>
      </c>
      <c r="Q172" s="158" t="s">
        <v>1218</v>
      </c>
      <c r="R172" s="48">
        <v>94.299999999999983</v>
      </c>
      <c r="S172" s="54">
        <v>97</v>
      </c>
      <c r="T172" s="56">
        <v>4.38</v>
      </c>
      <c r="U172" s="56">
        <v>4.5</v>
      </c>
      <c r="V172" s="55">
        <v>88</v>
      </c>
      <c r="W172" s="56" t="s">
        <v>0</v>
      </c>
      <c r="X172" s="56"/>
      <c r="Y172" s="24">
        <v>3</v>
      </c>
      <c r="Z172" s="49">
        <v>73740</v>
      </c>
      <c r="AA172" s="72">
        <v>1</v>
      </c>
      <c r="AB172" s="74">
        <v>73740</v>
      </c>
      <c r="AC172" s="74">
        <v>89069</v>
      </c>
      <c r="AD172" s="75">
        <v>0</v>
      </c>
      <c r="AE172" s="75">
        <v>0.65</v>
      </c>
      <c r="AF172" s="60">
        <v>0</v>
      </c>
      <c r="AG172" s="87"/>
      <c r="AH172" s="77"/>
      <c r="AI172" s="104">
        <v>1500000</v>
      </c>
      <c r="AJ172" s="76" t="s">
        <v>1226</v>
      </c>
      <c r="AK172" s="88">
        <v>3365000</v>
      </c>
      <c r="AL172" s="88">
        <v>1000000</v>
      </c>
      <c r="AM172" s="88"/>
      <c r="AN172" s="25">
        <v>2365000</v>
      </c>
      <c r="AO172" s="77"/>
    </row>
    <row r="173" spans="1:41" hidden="1">
      <c r="A173" s="56">
        <v>168</v>
      </c>
      <c r="B173" s="23" t="s">
        <v>1209</v>
      </c>
      <c r="C173" s="31" t="s">
        <v>240</v>
      </c>
      <c r="D173" s="31" t="s">
        <v>481</v>
      </c>
      <c r="E173" s="31" t="s">
        <v>1227</v>
      </c>
      <c r="F173" s="32" t="s">
        <v>1228</v>
      </c>
      <c r="G173" s="31" t="s">
        <v>136</v>
      </c>
      <c r="H173" s="107" t="s">
        <v>1229</v>
      </c>
      <c r="I173" s="56" t="s">
        <v>2839</v>
      </c>
      <c r="J173" s="31" t="s">
        <v>637</v>
      </c>
      <c r="K173" s="31" t="s">
        <v>1230</v>
      </c>
      <c r="L173" s="31">
        <v>3</v>
      </c>
      <c r="M173" s="31" t="s">
        <v>1231</v>
      </c>
      <c r="N173" s="31" t="s">
        <v>1232</v>
      </c>
      <c r="O173" s="31" t="s">
        <v>567</v>
      </c>
      <c r="P173" s="165" t="s">
        <v>1233</v>
      </c>
      <c r="Q173" s="165" t="s">
        <v>1227</v>
      </c>
      <c r="R173" s="48">
        <v>92.9</v>
      </c>
      <c r="S173" s="54">
        <v>95</v>
      </c>
      <c r="T173" s="56">
        <v>4.13</v>
      </c>
      <c r="U173" s="56">
        <v>4.5</v>
      </c>
      <c r="V173" s="55">
        <v>88</v>
      </c>
      <c r="W173" s="56" t="s">
        <v>0</v>
      </c>
      <c r="X173" s="56"/>
      <c r="Y173" s="61">
        <v>4</v>
      </c>
      <c r="Z173" s="49">
        <v>61740</v>
      </c>
      <c r="AA173" s="72">
        <v>1</v>
      </c>
      <c r="AB173" s="74">
        <v>61740</v>
      </c>
      <c r="AC173" s="74">
        <v>109494</v>
      </c>
      <c r="AD173" s="75">
        <v>0</v>
      </c>
      <c r="AE173" s="75">
        <v>0.65</v>
      </c>
      <c r="AF173" s="60">
        <v>0</v>
      </c>
      <c r="AG173" s="87"/>
      <c r="AH173" s="77"/>
      <c r="AI173" s="104">
        <v>1286000</v>
      </c>
      <c r="AJ173" s="76" t="s">
        <v>1234</v>
      </c>
      <c r="AK173" s="88">
        <v>3672000</v>
      </c>
      <c r="AL173" s="88">
        <v>2386000</v>
      </c>
      <c r="AM173" s="88"/>
      <c r="AN173" s="25">
        <v>1286000</v>
      </c>
      <c r="AO173" s="77"/>
    </row>
    <row r="174" spans="1:41" hidden="1">
      <c r="A174" s="56">
        <v>169</v>
      </c>
      <c r="B174" s="23" t="s">
        <v>1209</v>
      </c>
      <c r="C174" s="31" t="s">
        <v>240</v>
      </c>
      <c r="D174" s="31" t="s">
        <v>481</v>
      </c>
      <c r="E174" s="31" t="s">
        <v>1235</v>
      </c>
      <c r="F174" s="32" t="s">
        <v>1236</v>
      </c>
      <c r="G174" s="31" t="s">
        <v>136</v>
      </c>
      <c r="H174" s="107" t="s">
        <v>1237</v>
      </c>
      <c r="I174" s="56" t="s">
        <v>2839</v>
      </c>
      <c r="J174" s="31" t="s">
        <v>208</v>
      </c>
      <c r="K174" s="31" t="s">
        <v>1238</v>
      </c>
      <c r="L174" s="31">
        <v>2</v>
      </c>
      <c r="M174" s="31" t="s">
        <v>1239</v>
      </c>
      <c r="N174" s="31" t="s">
        <v>1240</v>
      </c>
      <c r="O174" s="31" t="s">
        <v>567</v>
      </c>
      <c r="P174" s="165" t="s">
        <v>1241</v>
      </c>
      <c r="Q174" s="165" t="s">
        <v>1235</v>
      </c>
      <c r="R174" s="48">
        <v>89.399999999999991</v>
      </c>
      <c r="S174" s="54">
        <v>90</v>
      </c>
      <c r="T174" s="56">
        <v>3.63</v>
      </c>
      <c r="U174" s="56">
        <v>4.5</v>
      </c>
      <c r="V174" s="55">
        <v>88</v>
      </c>
      <c r="W174" s="56" t="s">
        <v>42</v>
      </c>
      <c r="X174" s="56"/>
      <c r="Y174" s="61">
        <v>4</v>
      </c>
      <c r="Z174" s="49">
        <v>71870</v>
      </c>
      <c r="AA174" s="72">
        <v>1</v>
      </c>
      <c r="AB174" s="74">
        <v>71870</v>
      </c>
      <c r="AC174" s="74">
        <v>99230</v>
      </c>
      <c r="AD174" s="75">
        <v>0</v>
      </c>
      <c r="AE174" s="75">
        <v>0.65</v>
      </c>
      <c r="AF174" s="60">
        <v>0</v>
      </c>
      <c r="AG174" s="87"/>
      <c r="AH174" s="77"/>
      <c r="AI174" s="104">
        <v>439000</v>
      </c>
      <c r="AJ174" s="76" t="s">
        <v>1226</v>
      </c>
      <c r="AK174" s="88">
        <v>3839000</v>
      </c>
      <c r="AL174" s="88">
        <v>3400000</v>
      </c>
      <c r="AM174" s="88"/>
      <c r="AN174" s="25">
        <v>439000</v>
      </c>
      <c r="AO174" s="77"/>
    </row>
    <row r="175" spans="1:41" hidden="1">
      <c r="A175" s="56">
        <v>170</v>
      </c>
      <c r="B175" s="23" t="s">
        <v>1209</v>
      </c>
      <c r="C175" s="31" t="s">
        <v>240</v>
      </c>
      <c r="D175" s="31" t="s">
        <v>481</v>
      </c>
      <c r="E175" s="31" t="s">
        <v>1242</v>
      </c>
      <c r="F175" s="32" t="s">
        <v>1243</v>
      </c>
      <c r="G175" s="31" t="s">
        <v>32</v>
      </c>
      <c r="H175" s="107" t="s">
        <v>1244</v>
      </c>
      <c r="I175" s="56" t="s">
        <v>2839</v>
      </c>
      <c r="J175" s="31" t="s">
        <v>1213</v>
      </c>
      <c r="K175" s="31" t="s">
        <v>1245</v>
      </c>
      <c r="L175" s="31">
        <v>4</v>
      </c>
      <c r="M175" s="31" t="s">
        <v>1246</v>
      </c>
      <c r="N175" s="31" t="s">
        <v>1247</v>
      </c>
      <c r="O175" s="31" t="s">
        <v>567</v>
      </c>
      <c r="P175" s="165" t="s">
        <v>1248</v>
      </c>
      <c r="Q175" s="165" t="s">
        <v>1242</v>
      </c>
      <c r="R175" s="48">
        <v>85.748755271391644</v>
      </c>
      <c r="S175" s="54">
        <v>97</v>
      </c>
      <c r="T175" s="56">
        <v>4.32</v>
      </c>
      <c r="U175" s="56">
        <v>4.5</v>
      </c>
      <c r="V175" s="55">
        <v>59.495850904638829</v>
      </c>
      <c r="W175" s="56" t="s">
        <v>249</v>
      </c>
      <c r="X175" s="56"/>
      <c r="Y175" s="61">
        <v>3</v>
      </c>
      <c r="Z175" s="49">
        <v>191745</v>
      </c>
      <c r="AA175" s="72">
        <v>9</v>
      </c>
      <c r="AB175" s="74">
        <v>182541</v>
      </c>
      <c r="AC175" s="74">
        <v>197243</v>
      </c>
      <c r="AD175" s="75">
        <v>1.3</v>
      </c>
      <c r="AE175" s="75">
        <v>1.4</v>
      </c>
      <c r="AF175" s="60">
        <v>1.3626037273840292</v>
      </c>
      <c r="AG175" s="27"/>
      <c r="AH175" s="56"/>
      <c r="AI175" s="2">
        <v>1500000</v>
      </c>
      <c r="AJ175" s="28" t="s">
        <v>1249</v>
      </c>
      <c r="AK175" s="49">
        <v>3483000</v>
      </c>
      <c r="AL175" s="49">
        <v>300000</v>
      </c>
      <c r="AM175" s="49"/>
      <c r="AN175" s="25">
        <v>3183000</v>
      </c>
      <c r="AO175" s="56"/>
    </row>
    <row r="176" spans="1:41" hidden="1">
      <c r="A176" s="56">
        <v>171</v>
      </c>
      <c r="B176" s="23" t="s">
        <v>1209</v>
      </c>
      <c r="C176" s="31" t="s">
        <v>240</v>
      </c>
      <c r="D176" s="31" t="s">
        <v>481</v>
      </c>
      <c r="E176" s="31" t="s">
        <v>1250</v>
      </c>
      <c r="F176" s="32" t="s">
        <v>1251</v>
      </c>
      <c r="G176" s="31" t="s">
        <v>136</v>
      </c>
      <c r="H176" s="107" t="s">
        <v>1252</v>
      </c>
      <c r="I176" s="56" t="s">
        <v>2839</v>
      </c>
      <c r="J176" s="31" t="s">
        <v>1253</v>
      </c>
      <c r="K176" s="31" t="s">
        <v>1254</v>
      </c>
      <c r="L176" s="31">
        <v>1</v>
      </c>
      <c r="M176" s="31" t="s">
        <v>1255</v>
      </c>
      <c r="N176" s="31" t="s">
        <v>1256</v>
      </c>
      <c r="O176" s="31" t="s">
        <v>567</v>
      </c>
      <c r="P176" s="165" t="s">
        <v>1257</v>
      </c>
      <c r="Q176" s="165" t="s">
        <v>1250</v>
      </c>
      <c r="R176" s="48">
        <v>85.41</v>
      </c>
      <c r="S176" s="54">
        <v>84.3</v>
      </c>
      <c r="T176" s="56">
        <v>84.33</v>
      </c>
      <c r="U176" s="56">
        <v>100</v>
      </c>
      <c r="V176" s="55">
        <v>88</v>
      </c>
      <c r="W176" s="56" t="s">
        <v>42</v>
      </c>
      <c r="X176" s="56"/>
      <c r="Y176" s="61">
        <v>6</v>
      </c>
      <c r="Z176" s="49">
        <v>139140</v>
      </c>
      <c r="AA176" s="72">
        <v>1</v>
      </c>
      <c r="AB176" s="74">
        <v>139140</v>
      </c>
      <c r="AC176" s="74">
        <v>145418</v>
      </c>
      <c r="AD176" s="75">
        <v>0</v>
      </c>
      <c r="AE176" s="75">
        <v>0.65</v>
      </c>
      <c r="AF176" s="60">
        <v>0</v>
      </c>
      <c r="AG176" s="27"/>
      <c r="AH176" s="56"/>
      <c r="AI176" s="2">
        <v>1500000</v>
      </c>
      <c r="AJ176" s="28" t="s">
        <v>1258</v>
      </c>
      <c r="AK176" s="49">
        <v>4421000</v>
      </c>
      <c r="AL176" s="49">
        <v>0</v>
      </c>
      <c r="AM176" s="49"/>
      <c r="AN176" s="25">
        <v>4421000</v>
      </c>
      <c r="AO176" s="56"/>
    </row>
    <row r="177" spans="1:41" hidden="1">
      <c r="A177" s="56">
        <v>172</v>
      </c>
      <c r="B177" s="23" t="s">
        <v>1209</v>
      </c>
      <c r="C177" s="31" t="s">
        <v>240</v>
      </c>
      <c r="D177" s="31" t="s">
        <v>481</v>
      </c>
      <c r="E177" s="31" t="s">
        <v>1259</v>
      </c>
      <c r="F177" s="32" t="s">
        <v>1260</v>
      </c>
      <c r="G177" s="31" t="s">
        <v>136</v>
      </c>
      <c r="H177" s="107" t="s">
        <v>1261</v>
      </c>
      <c r="I177" s="56" t="s">
        <v>2839</v>
      </c>
      <c r="J177" s="31" t="s">
        <v>498</v>
      </c>
      <c r="K177" s="31" t="s">
        <v>1262</v>
      </c>
      <c r="L177" s="31">
        <v>6</v>
      </c>
      <c r="M177" s="31" t="s">
        <v>1263</v>
      </c>
      <c r="N177" s="31" t="s">
        <v>1264</v>
      </c>
      <c r="O177" s="31" t="s">
        <v>225</v>
      </c>
      <c r="P177" s="165" t="s">
        <v>1265</v>
      </c>
      <c r="Q177" s="165" t="s">
        <v>1259</v>
      </c>
      <c r="R177" s="48">
        <v>84.96128482092098</v>
      </c>
      <c r="S177" s="54">
        <v>89</v>
      </c>
      <c r="T177" s="56">
        <v>3.59</v>
      </c>
      <c r="U177" s="56">
        <v>4.5</v>
      </c>
      <c r="V177" s="55">
        <v>75.537616069736586</v>
      </c>
      <c r="W177" s="56" t="s">
        <v>42</v>
      </c>
      <c r="X177" s="56"/>
      <c r="Y177" s="24">
        <v>4</v>
      </c>
      <c r="Z177" s="49">
        <v>163320</v>
      </c>
      <c r="AA177" s="72">
        <v>5</v>
      </c>
      <c r="AB177" s="74">
        <v>150326</v>
      </c>
      <c r="AC177" s="74">
        <v>171434</v>
      </c>
      <c r="AD177" s="75">
        <v>0.9</v>
      </c>
      <c r="AE177" s="75">
        <v>1</v>
      </c>
      <c r="AF177" s="60">
        <v>0.96155959825658521</v>
      </c>
      <c r="AG177" s="87"/>
      <c r="AH177" s="77"/>
      <c r="AI177" s="104">
        <v>806400</v>
      </c>
      <c r="AJ177" s="28" t="s">
        <v>1266</v>
      </c>
      <c r="AK177" s="49">
        <v>3129000</v>
      </c>
      <c r="AL177" s="49">
        <v>2000000</v>
      </c>
      <c r="AM177" s="49"/>
      <c r="AN177" s="25">
        <v>1129000</v>
      </c>
      <c r="AO177" s="77"/>
    </row>
    <row r="178" spans="1:41" hidden="1">
      <c r="A178" s="56">
        <v>173</v>
      </c>
      <c r="B178" s="23" t="s">
        <v>1209</v>
      </c>
      <c r="C178" s="31" t="s">
        <v>240</v>
      </c>
      <c r="D178" s="31" t="s">
        <v>481</v>
      </c>
      <c r="E178" s="31" t="s">
        <v>1267</v>
      </c>
      <c r="F178" s="32" t="s">
        <v>1268</v>
      </c>
      <c r="G178" s="31" t="s">
        <v>136</v>
      </c>
      <c r="H178" s="107" t="s">
        <v>1269</v>
      </c>
      <c r="I178" s="56" t="s">
        <v>2838</v>
      </c>
      <c r="J178" s="31" t="s">
        <v>1270</v>
      </c>
      <c r="K178" s="31"/>
      <c r="L178" s="31">
        <v>2</v>
      </c>
      <c r="M178" s="31" t="s">
        <v>1271</v>
      </c>
      <c r="N178" s="31" t="s">
        <v>1272</v>
      </c>
      <c r="O178" s="31" t="s">
        <v>1273</v>
      </c>
      <c r="P178" s="165" t="s">
        <v>1274</v>
      </c>
      <c r="Q178" s="165" t="s">
        <v>1267</v>
      </c>
      <c r="R178" s="48">
        <v>85.498258056786881</v>
      </c>
      <c r="S178" s="54">
        <v>96.4</v>
      </c>
      <c r="T178" s="56">
        <v>96.36</v>
      </c>
      <c r="U178" s="56">
        <v>100</v>
      </c>
      <c r="V178" s="55">
        <v>60.060860189289563</v>
      </c>
      <c r="W178" s="56" t="s">
        <v>0</v>
      </c>
      <c r="X178" s="56"/>
      <c r="Y178" s="61">
        <v>4</v>
      </c>
      <c r="Z178" s="49">
        <v>229080</v>
      </c>
      <c r="AA178" s="72">
        <v>9</v>
      </c>
      <c r="AB178" s="74">
        <v>220987</v>
      </c>
      <c r="AC178" s="74">
        <v>237681</v>
      </c>
      <c r="AD178" s="75">
        <v>1.3</v>
      </c>
      <c r="AE178" s="75">
        <v>1.4</v>
      </c>
      <c r="AF178" s="60">
        <v>1.3484784952677609</v>
      </c>
      <c r="AG178" s="87"/>
      <c r="AH178" s="77"/>
      <c r="AI178" s="104">
        <v>500000</v>
      </c>
      <c r="AJ178" s="77"/>
      <c r="AK178" s="88"/>
      <c r="AL178" s="88"/>
      <c r="AM178" s="88"/>
      <c r="AN178" s="25">
        <v>0</v>
      </c>
      <c r="AO178" s="77"/>
    </row>
    <row r="179" spans="1:41" hidden="1">
      <c r="A179" s="56">
        <v>174</v>
      </c>
      <c r="B179" s="23" t="s">
        <v>1209</v>
      </c>
      <c r="C179" s="31" t="s">
        <v>240</v>
      </c>
      <c r="D179" s="31" t="s">
        <v>409</v>
      </c>
      <c r="E179" s="31" t="s">
        <v>1275</v>
      </c>
      <c r="F179" s="32" t="s">
        <v>1276</v>
      </c>
      <c r="G179" s="31" t="s">
        <v>136</v>
      </c>
      <c r="H179" s="107" t="s">
        <v>1277</v>
      </c>
      <c r="I179" s="56" t="s">
        <v>2838</v>
      </c>
      <c r="J179" s="31" t="s">
        <v>1278</v>
      </c>
      <c r="K179" s="31" t="s">
        <v>1279</v>
      </c>
      <c r="L179" s="31">
        <v>2</v>
      </c>
      <c r="M179" s="31" t="s">
        <v>1280</v>
      </c>
      <c r="N179" s="31" t="s">
        <v>1281</v>
      </c>
      <c r="O179" s="31" t="s">
        <v>567</v>
      </c>
      <c r="P179" s="165" t="s">
        <v>1282</v>
      </c>
      <c r="Q179" s="165" t="s">
        <v>1275</v>
      </c>
      <c r="R179" s="48">
        <v>88</v>
      </c>
      <c r="S179" s="54">
        <v>0</v>
      </c>
      <c r="T179" s="56"/>
      <c r="U179" s="56"/>
      <c r="V179" s="55">
        <v>88</v>
      </c>
      <c r="W179" s="56" t="s">
        <v>0</v>
      </c>
      <c r="X179" s="56"/>
      <c r="Y179" s="61">
        <v>5</v>
      </c>
      <c r="Z179" s="49">
        <v>87590</v>
      </c>
      <c r="AA179" s="72">
        <v>1</v>
      </c>
      <c r="AB179" s="74">
        <v>92789</v>
      </c>
      <c r="AC179" s="74">
        <v>129761</v>
      </c>
      <c r="AD179" s="75">
        <v>0</v>
      </c>
      <c r="AE179" s="75">
        <v>0.65</v>
      </c>
      <c r="AF179" s="60">
        <v>0</v>
      </c>
      <c r="AG179" s="26"/>
      <c r="AH179" s="56"/>
      <c r="AI179" s="2">
        <v>500000</v>
      </c>
      <c r="AJ179" s="50"/>
      <c r="AK179" s="49"/>
      <c r="AL179" s="49"/>
      <c r="AM179" s="49"/>
      <c r="AN179" s="25">
        <v>0</v>
      </c>
      <c r="AO179" s="56"/>
    </row>
    <row r="180" spans="1:41" hidden="1">
      <c r="A180" s="56">
        <v>175</v>
      </c>
      <c r="B180" s="23" t="s">
        <v>1209</v>
      </c>
      <c r="C180" s="31" t="s">
        <v>240</v>
      </c>
      <c r="D180" s="31" t="s">
        <v>409</v>
      </c>
      <c r="E180" s="31" t="s">
        <v>1283</v>
      </c>
      <c r="F180" s="32" t="s">
        <v>1284</v>
      </c>
      <c r="G180" s="31" t="s">
        <v>136</v>
      </c>
      <c r="H180" s="107" t="s">
        <v>1285</v>
      </c>
      <c r="I180" s="56" t="s">
        <v>2838</v>
      </c>
      <c r="J180" s="31" t="s">
        <v>1286</v>
      </c>
      <c r="K180" s="31"/>
      <c r="L180" s="31">
        <v>3</v>
      </c>
      <c r="M180" s="31" t="s">
        <v>1287</v>
      </c>
      <c r="N180" s="31" t="s">
        <v>1288</v>
      </c>
      <c r="O180" s="31" t="s">
        <v>1273</v>
      </c>
      <c r="P180" s="165" t="s">
        <v>1289</v>
      </c>
      <c r="Q180" s="165" t="s">
        <v>1283</v>
      </c>
      <c r="R180" s="48">
        <v>88</v>
      </c>
      <c r="S180" s="54">
        <v>0</v>
      </c>
      <c r="T180" s="56"/>
      <c r="U180" s="56"/>
      <c r="V180" s="55">
        <v>88</v>
      </c>
      <c r="W180" s="56" t="s">
        <v>0</v>
      </c>
      <c r="X180" s="56"/>
      <c r="Y180" s="24">
        <v>4</v>
      </c>
      <c r="Z180" s="49">
        <v>105800</v>
      </c>
      <c r="AA180" s="72">
        <v>1</v>
      </c>
      <c r="AB180" s="74">
        <v>105800</v>
      </c>
      <c r="AC180" s="74">
        <v>109494</v>
      </c>
      <c r="AD180" s="75">
        <v>0</v>
      </c>
      <c r="AE180" s="75">
        <v>0.65</v>
      </c>
      <c r="AF180" s="60">
        <v>0</v>
      </c>
      <c r="AG180" s="89"/>
      <c r="AH180" s="77"/>
      <c r="AI180" s="104">
        <v>500000</v>
      </c>
      <c r="AJ180" s="77"/>
      <c r="AK180" s="88"/>
      <c r="AL180" s="88"/>
      <c r="AM180" s="88"/>
      <c r="AN180" s="25">
        <v>0</v>
      </c>
      <c r="AO180" s="77"/>
    </row>
    <row r="181" spans="1:41" hidden="1">
      <c r="A181" s="56">
        <v>176</v>
      </c>
      <c r="B181" s="23" t="s">
        <v>1209</v>
      </c>
      <c r="C181" s="31" t="s">
        <v>240</v>
      </c>
      <c r="D181" s="31" t="s">
        <v>409</v>
      </c>
      <c r="E181" s="31" t="s">
        <v>1290</v>
      </c>
      <c r="F181" s="32" t="s">
        <v>1291</v>
      </c>
      <c r="G181" s="31" t="s">
        <v>32</v>
      </c>
      <c r="H181" s="107" t="s">
        <v>1292</v>
      </c>
      <c r="I181" s="56" t="s">
        <v>2837</v>
      </c>
      <c r="J181" s="31" t="s">
        <v>1293</v>
      </c>
      <c r="K181" s="31" t="s">
        <v>1294</v>
      </c>
      <c r="L181" s="31">
        <v>1</v>
      </c>
      <c r="M181" s="31" t="s">
        <v>1295</v>
      </c>
      <c r="N181" s="31" t="s">
        <v>1296</v>
      </c>
      <c r="O181" s="31" t="s">
        <v>567</v>
      </c>
      <c r="P181" s="165" t="s">
        <v>1297</v>
      </c>
      <c r="Q181" s="165" t="s">
        <v>1290</v>
      </c>
      <c r="R181" s="48">
        <v>88</v>
      </c>
      <c r="S181" s="54">
        <v>0</v>
      </c>
      <c r="T181" s="56"/>
      <c r="U181" s="56"/>
      <c r="V181" s="55">
        <v>88</v>
      </c>
      <c r="W181" s="56" t="s">
        <v>0</v>
      </c>
      <c r="X181" s="56"/>
      <c r="Y181" s="61">
        <v>5</v>
      </c>
      <c r="Z181" s="49">
        <v>98610</v>
      </c>
      <c r="AA181" s="72">
        <v>1</v>
      </c>
      <c r="AB181" s="74">
        <v>98610</v>
      </c>
      <c r="AC181" s="74">
        <v>129761</v>
      </c>
      <c r="AD181" s="75">
        <v>0</v>
      </c>
      <c r="AE181" s="75">
        <v>0.65</v>
      </c>
      <c r="AF181" s="60">
        <v>0</v>
      </c>
      <c r="AG181" s="89"/>
      <c r="AH181" s="77"/>
      <c r="AI181" s="104">
        <v>300000</v>
      </c>
      <c r="AJ181" s="77"/>
      <c r="AK181" s="88"/>
      <c r="AL181" s="88"/>
      <c r="AM181" s="88"/>
      <c r="AN181" s="25">
        <v>0</v>
      </c>
      <c r="AO181" s="77"/>
    </row>
    <row r="182" spans="1:41" hidden="1">
      <c r="A182" s="56">
        <v>177</v>
      </c>
      <c r="B182" s="23" t="s">
        <v>1209</v>
      </c>
      <c r="C182" s="31" t="s">
        <v>30</v>
      </c>
      <c r="D182" s="31" t="s">
        <v>31</v>
      </c>
      <c r="E182" s="31" t="s">
        <v>1298</v>
      </c>
      <c r="F182" s="32" t="s">
        <v>1299</v>
      </c>
      <c r="G182" s="31" t="s">
        <v>136</v>
      </c>
      <c r="H182" s="107" t="s">
        <v>1300</v>
      </c>
      <c r="I182" s="56" t="s">
        <v>2839</v>
      </c>
      <c r="J182" s="31" t="s">
        <v>1301</v>
      </c>
      <c r="K182" s="31" t="s">
        <v>1302</v>
      </c>
      <c r="L182" s="31">
        <v>1</v>
      </c>
      <c r="M182" s="31" t="s">
        <v>1303</v>
      </c>
      <c r="N182" s="31" t="s">
        <v>1304</v>
      </c>
      <c r="O182" s="31" t="s">
        <v>141</v>
      </c>
      <c r="P182" s="165" t="s">
        <v>1305</v>
      </c>
      <c r="Q182" s="165" t="s">
        <v>1298</v>
      </c>
      <c r="R182" s="48">
        <v>90.5</v>
      </c>
      <c r="S182" s="54">
        <v>0</v>
      </c>
      <c r="T182" s="56"/>
      <c r="U182" s="56"/>
      <c r="V182" s="55">
        <v>100</v>
      </c>
      <c r="W182" s="56" t="s">
        <v>41</v>
      </c>
      <c r="X182" s="56" t="s">
        <v>33</v>
      </c>
      <c r="Y182" s="61">
        <v>5</v>
      </c>
      <c r="Z182" s="49">
        <v>0</v>
      </c>
      <c r="AA182" s="72" t="e">
        <v>#REF!</v>
      </c>
      <c r="AB182" s="74" t="e">
        <v>#REF!</v>
      </c>
      <c r="AC182" s="74" t="e">
        <v>#REF!</v>
      </c>
      <c r="AD182" s="75" t="e">
        <v>#REF!</v>
      </c>
      <c r="AE182" s="75" t="e">
        <v>#REF!</v>
      </c>
      <c r="AF182" s="60" t="e">
        <v>#REF!</v>
      </c>
      <c r="AG182" s="26">
        <v>20.5</v>
      </c>
      <c r="AH182" s="77"/>
      <c r="AI182" s="104">
        <v>368600</v>
      </c>
      <c r="AJ182" s="76" t="s">
        <v>1306</v>
      </c>
      <c r="AK182" s="88">
        <v>3127600</v>
      </c>
      <c r="AL182" s="88">
        <v>2759000</v>
      </c>
      <c r="AM182" s="88"/>
      <c r="AN182" s="25">
        <v>368600</v>
      </c>
      <c r="AO182" s="77"/>
    </row>
    <row r="183" spans="1:41" hidden="1">
      <c r="A183" s="56">
        <v>178</v>
      </c>
      <c r="B183" s="23" t="s">
        <v>1209</v>
      </c>
      <c r="C183" s="31" t="s">
        <v>30</v>
      </c>
      <c r="D183" s="31" t="s">
        <v>31</v>
      </c>
      <c r="E183" s="31" t="s">
        <v>1307</v>
      </c>
      <c r="F183" s="32" t="s">
        <v>1308</v>
      </c>
      <c r="G183" s="31" t="s">
        <v>136</v>
      </c>
      <c r="H183" s="107" t="s">
        <v>1309</v>
      </c>
      <c r="I183" s="56" t="s">
        <v>2838</v>
      </c>
      <c r="J183" s="31" t="s">
        <v>1278</v>
      </c>
      <c r="K183" s="31" t="s">
        <v>1279</v>
      </c>
      <c r="L183" s="31">
        <v>2</v>
      </c>
      <c r="M183" s="31" t="s">
        <v>1310</v>
      </c>
      <c r="N183" s="31" t="s">
        <v>1311</v>
      </c>
      <c r="O183" s="31" t="s">
        <v>567</v>
      </c>
      <c r="P183" s="165" t="s">
        <v>1312</v>
      </c>
      <c r="Q183" s="165" t="s">
        <v>1307</v>
      </c>
      <c r="R183" s="48">
        <v>90.6</v>
      </c>
      <c r="S183" s="54">
        <v>0</v>
      </c>
      <c r="T183" s="56"/>
      <c r="U183" s="56"/>
      <c r="V183" s="55">
        <v>98</v>
      </c>
      <c r="W183" s="56" t="s">
        <v>41</v>
      </c>
      <c r="X183" s="56" t="s">
        <v>323</v>
      </c>
      <c r="Y183" s="61">
        <v>4</v>
      </c>
      <c r="Z183" s="49">
        <v>0</v>
      </c>
      <c r="AA183" s="72" t="e">
        <v>#REF!</v>
      </c>
      <c r="AB183" s="74" t="e">
        <v>#REF!</v>
      </c>
      <c r="AC183" s="74" t="e">
        <v>#REF!</v>
      </c>
      <c r="AD183" s="75" t="e">
        <v>#REF!</v>
      </c>
      <c r="AE183" s="75" t="e">
        <v>#REF!</v>
      </c>
      <c r="AF183" s="60" t="e">
        <v>#REF!</v>
      </c>
      <c r="AG183" s="26">
        <v>22</v>
      </c>
      <c r="AH183" s="56"/>
      <c r="AI183" s="2">
        <v>500000</v>
      </c>
      <c r="AJ183" s="50"/>
      <c r="AK183" s="49"/>
      <c r="AL183" s="49"/>
      <c r="AM183" s="49"/>
      <c r="AN183" s="25">
        <v>0</v>
      </c>
      <c r="AO183" s="56"/>
    </row>
    <row r="184" spans="1:41" hidden="1">
      <c r="A184" s="56">
        <v>179</v>
      </c>
      <c r="B184" s="57" t="s">
        <v>1313</v>
      </c>
      <c r="C184" s="56" t="s">
        <v>240</v>
      </c>
      <c r="D184" s="56" t="s">
        <v>241</v>
      </c>
      <c r="E184" s="56" t="s">
        <v>1314</v>
      </c>
      <c r="F184" s="58" t="s">
        <v>1315</v>
      </c>
      <c r="G184" s="56" t="s">
        <v>136</v>
      </c>
      <c r="H184" s="59" t="s">
        <v>1316</v>
      </c>
      <c r="I184" s="56" t="s">
        <v>2839</v>
      </c>
      <c r="J184" s="47" t="s">
        <v>215</v>
      </c>
      <c r="K184" s="47" t="s">
        <v>1317</v>
      </c>
      <c r="L184" s="56">
        <v>3</v>
      </c>
      <c r="M184" s="56" t="s">
        <v>1318</v>
      </c>
      <c r="N184" s="56" t="s">
        <v>1319</v>
      </c>
      <c r="O184" s="47" t="s">
        <v>277</v>
      </c>
      <c r="P184" s="158" t="s">
        <v>1320</v>
      </c>
      <c r="Q184" s="158" t="s">
        <v>1314</v>
      </c>
      <c r="R184" s="48">
        <v>88</v>
      </c>
      <c r="S184" s="54">
        <v>0</v>
      </c>
      <c r="T184" s="56">
        <v>4.28</v>
      </c>
      <c r="U184" s="56">
        <v>4.5</v>
      </c>
      <c r="V184" s="55">
        <v>88</v>
      </c>
      <c r="W184" s="56" t="s">
        <v>0</v>
      </c>
      <c r="X184" s="56"/>
      <c r="Y184" s="61">
        <v>5</v>
      </c>
      <c r="Z184" s="49">
        <v>110540</v>
      </c>
      <c r="AA184" s="65">
        <v>1</v>
      </c>
      <c r="AB184" s="83">
        <v>110540</v>
      </c>
      <c r="AC184" s="83">
        <v>129761</v>
      </c>
      <c r="AD184" s="81">
        <v>0</v>
      </c>
      <c r="AE184" s="81">
        <v>0.65</v>
      </c>
      <c r="AF184" s="60">
        <v>0</v>
      </c>
      <c r="AG184" s="53"/>
      <c r="AH184" s="56"/>
      <c r="AI184" s="2">
        <v>1500000</v>
      </c>
      <c r="AJ184" s="50" t="s">
        <v>1321</v>
      </c>
      <c r="AK184" s="49">
        <v>6466500</v>
      </c>
      <c r="AL184" s="51">
        <v>1197000</v>
      </c>
      <c r="AM184" s="51">
        <v>1197000</v>
      </c>
      <c r="AN184" s="52">
        <v>5269500</v>
      </c>
      <c r="AO184" s="56"/>
    </row>
    <row r="185" spans="1:41" hidden="1">
      <c r="A185" s="56">
        <v>180</v>
      </c>
      <c r="B185" s="57" t="s">
        <v>1313</v>
      </c>
      <c r="C185" s="56" t="s">
        <v>240</v>
      </c>
      <c r="D185" s="56" t="s">
        <v>241</v>
      </c>
      <c r="E185" s="56" t="s">
        <v>1322</v>
      </c>
      <c r="F185" s="58" t="s">
        <v>1323</v>
      </c>
      <c r="G185" s="56" t="s">
        <v>136</v>
      </c>
      <c r="H185" s="59" t="s">
        <v>1324</v>
      </c>
      <c r="I185" s="56" t="s">
        <v>2839</v>
      </c>
      <c r="J185" s="47" t="s">
        <v>1325</v>
      </c>
      <c r="K185" s="47" t="s">
        <v>1326</v>
      </c>
      <c r="L185" s="56">
        <v>2</v>
      </c>
      <c r="M185" s="56" t="s">
        <v>1327</v>
      </c>
      <c r="N185" s="56" t="s">
        <v>1328</v>
      </c>
      <c r="O185" s="56" t="s">
        <v>567</v>
      </c>
      <c r="P185" s="159" t="s">
        <v>1329</v>
      </c>
      <c r="Q185" s="159" t="s">
        <v>1322</v>
      </c>
      <c r="R185" s="48">
        <v>88</v>
      </c>
      <c r="S185" s="54">
        <v>0</v>
      </c>
      <c r="T185" s="56">
        <v>3.77</v>
      </c>
      <c r="U185" s="56">
        <v>4.5</v>
      </c>
      <c r="V185" s="55">
        <v>88</v>
      </c>
      <c r="W185" s="56" t="s">
        <v>0</v>
      </c>
      <c r="X185" s="56"/>
      <c r="Y185" s="61">
        <v>4</v>
      </c>
      <c r="Z185" s="49">
        <v>24010</v>
      </c>
      <c r="AA185" s="65">
        <v>1</v>
      </c>
      <c r="AB185" s="83">
        <v>45750</v>
      </c>
      <c r="AC185" s="83">
        <v>109494</v>
      </c>
      <c r="AD185" s="81">
        <v>0</v>
      </c>
      <c r="AE185" s="81">
        <v>0.65</v>
      </c>
      <c r="AF185" s="60">
        <v>0</v>
      </c>
      <c r="AG185" s="53"/>
      <c r="AH185" s="56"/>
      <c r="AI185" s="2">
        <v>335000</v>
      </c>
      <c r="AJ185" s="50" t="s">
        <v>1330</v>
      </c>
      <c r="AK185" s="49">
        <v>3585000</v>
      </c>
      <c r="AL185" s="51">
        <v>3250000</v>
      </c>
      <c r="AM185" s="51">
        <v>3250000</v>
      </c>
      <c r="AN185" s="52">
        <v>335000</v>
      </c>
      <c r="AO185" s="56" t="s">
        <v>1331</v>
      </c>
    </row>
    <row r="186" spans="1:41" hidden="1">
      <c r="A186" s="56">
        <v>181</v>
      </c>
      <c r="B186" s="57" t="s">
        <v>1313</v>
      </c>
      <c r="C186" s="56" t="s">
        <v>240</v>
      </c>
      <c r="D186" s="56" t="s">
        <v>241</v>
      </c>
      <c r="E186" s="56" t="s">
        <v>1332</v>
      </c>
      <c r="F186" s="58" t="s">
        <v>1333</v>
      </c>
      <c r="G186" s="56" t="s">
        <v>136</v>
      </c>
      <c r="H186" s="59" t="s">
        <v>1334</v>
      </c>
      <c r="I186" s="56" t="s">
        <v>2839</v>
      </c>
      <c r="J186" s="47" t="s">
        <v>1335</v>
      </c>
      <c r="K186" s="47" t="s">
        <v>1336</v>
      </c>
      <c r="L186" s="56">
        <v>1</v>
      </c>
      <c r="M186" s="56" t="s">
        <v>1337</v>
      </c>
      <c r="N186" s="56" t="s">
        <v>1338</v>
      </c>
      <c r="O186" s="47" t="s">
        <v>277</v>
      </c>
      <c r="P186" s="158" t="s">
        <v>1339</v>
      </c>
      <c r="Q186" s="158" t="s">
        <v>1332</v>
      </c>
      <c r="R186" s="48">
        <v>88</v>
      </c>
      <c r="S186" s="54">
        <v>96.7</v>
      </c>
      <c r="T186" s="56">
        <v>96.67</v>
      </c>
      <c r="U186" s="56">
        <v>100</v>
      </c>
      <c r="V186" s="55">
        <v>88</v>
      </c>
      <c r="W186" s="56" t="s">
        <v>0</v>
      </c>
      <c r="X186" s="56"/>
      <c r="Y186" s="61">
        <v>3</v>
      </c>
      <c r="Z186" s="49">
        <v>75460</v>
      </c>
      <c r="AA186" s="65">
        <v>1</v>
      </c>
      <c r="AB186" s="83">
        <v>75460</v>
      </c>
      <c r="AC186" s="83">
        <v>89069</v>
      </c>
      <c r="AD186" s="81">
        <v>0</v>
      </c>
      <c r="AE186" s="81">
        <v>0.65</v>
      </c>
      <c r="AF186" s="60">
        <v>0</v>
      </c>
      <c r="AG186" s="53"/>
      <c r="AH186" s="56"/>
      <c r="AI186" s="2">
        <v>205000</v>
      </c>
      <c r="AJ186" s="50" t="s">
        <v>1340</v>
      </c>
      <c r="AK186" s="49">
        <v>2805000</v>
      </c>
      <c r="AL186" s="51">
        <v>2600000</v>
      </c>
      <c r="AM186" s="51">
        <v>2600000</v>
      </c>
      <c r="AN186" s="52">
        <v>205000</v>
      </c>
      <c r="AO186" s="56"/>
    </row>
    <row r="187" spans="1:41" hidden="1">
      <c r="A187" s="56">
        <v>182</v>
      </c>
      <c r="B187" s="57" t="s">
        <v>1313</v>
      </c>
      <c r="C187" s="56" t="s">
        <v>240</v>
      </c>
      <c r="D187" s="56" t="s">
        <v>241</v>
      </c>
      <c r="E187" s="56" t="s">
        <v>1341</v>
      </c>
      <c r="F187" s="58" t="s">
        <v>1342</v>
      </c>
      <c r="G187" s="56" t="s">
        <v>136</v>
      </c>
      <c r="H187" s="59" t="s">
        <v>1343</v>
      </c>
      <c r="I187" s="56" t="s">
        <v>2839</v>
      </c>
      <c r="J187" s="47" t="s">
        <v>1344</v>
      </c>
      <c r="K187" s="47" t="s">
        <v>1345</v>
      </c>
      <c r="L187" s="56">
        <v>4</v>
      </c>
      <c r="M187" s="56" t="s">
        <v>1346</v>
      </c>
      <c r="N187" s="56" t="s">
        <v>1347</v>
      </c>
      <c r="O187" s="56" t="s">
        <v>567</v>
      </c>
      <c r="P187" s="159" t="s">
        <v>1348</v>
      </c>
      <c r="Q187" s="159" t="s">
        <v>1341</v>
      </c>
      <c r="R187" s="48">
        <v>88</v>
      </c>
      <c r="S187" s="54">
        <v>0</v>
      </c>
      <c r="T187" s="56">
        <v>3.92</v>
      </c>
      <c r="U187" s="56">
        <v>4.3</v>
      </c>
      <c r="V187" s="55">
        <v>88</v>
      </c>
      <c r="W187" s="56" t="s">
        <v>0</v>
      </c>
      <c r="X187" s="56"/>
      <c r="Y187" s="61">
        <v>2</v>
      </c>
      <c r="Z187" s="49">
        <v>65170</v>
      </c>
      <c r="AA187" s="65">
        <v>1</v>
      </c>
      <c r="AB187" s="83">
        <v>65170</v>
      </c>
      <c r="AC187" s="83">
        <v>69016</v>
      </c>
      <c r="AD187" s="81">
        <v>0</v>
      </c>
      <c r="AE187" s="81">
        <v>0.65</v>
      </c>
      <c r="AF187" s="60">
        <v>0</v>
      </c>
      <c r="AG187" s="53"/>
      <c r="AH187" s="56"/>
      <c r="AI187" s="2">
        <v>1500000</v>
      </c>
      <c r="AJ187" s="50" t="s">
        <v>1349</v>
      </c>
      <c r="AK187" s="49">
        <v>4717200</v>
      </c>
      <c r="AL187" s="51">
        <v>1000000</v>
      </c>
      <c r="AM187" s="51">
        <v>1000000</v>
      </c>
      <c r="AN187" s="52">
        <v>3717200</v>
      </c>
      <c r="AO187" s="56"/>
    </row>
    <row r="188" spans="1:41" hidden="1">
      <c r="A188" s="56">
        <v>183</v>
      </c>
      <c r="B188" s="57" t="s">
        <v>1313</v>
      </c>
      <c r="C188" s="56" t="s">
        <v>240</v>
      </c>
      <c r="D188" s="56" t="s">
        <v>241</v>
      </c>
      <c r="E188" s="56" t="s">
        <v>1350</v>
      </c>
      <c r="F188" s="58" t="s">
        <v>1351</v>
      </c>
      <c r="G188" s="56" t="s">
        <v>136</v>
      </c>
      <c r="H188" s="59" t="s">
        <v>1352</v>
      </c>
      <c r="I188" s="56" t="s">
        <v>2839</v>
      </c>
      <c r="J188" s="47" t="s">
        <v>894</v>
      </c>
      <c r="K188" s="47" t="s">
        <v>1353</v>
      </c>
      <c r="L188" s="56">
        <v>4</v>
      </c>
      <c r="M188" s="56" t="s">
        <v>1354</v>
      </c>
      <c r="N188" s="56" t="s">
        <v>1355</v>
      </c>
      <c r="O188" s="56" t="s">
        <v>277</v>
      </c>
      <c r="P188" s="159" t="s">
        <v>1356</v>
      </c>
      <c r="Q188" s="159" t="s">
        <v>1350</v>
      </c>
      <c r="R188" s="48">
        <v>87.978149446992177</v>
      </c>
      <c r="S188" s="54">
        <v>0</v>
      </c>
      <c r="T188" s="56">
        <v>4.3899999999999997</v>
      </c>
      <c r="U188" s="56">
        <v>4.5</v>
      </c>
      <c r="V188" s="55">
        <v>87.978149446992177</v>
      </c>
      <c r="W188" s="56" t="s">
        <v>42</v>
      </c>
      <c r="X188" s="56"/>
      <c r="Y188" s="61">
        <v>5</v>
      </c>
      <c r="Z188" s="49">
        <v>119323</v>
      </c>
      <c r="AA188" s="65">
        <v>2</v>
      </c>
      <c r="AB188" s="83">
        <v>119161</v>
      </c>
      <c r="AC188" s="83">
        <v>133989</v>
      </c>
      <c r="AD188" s="81">
        <v>0.65</v>
      </c>
      <c r="AE188" s="81">
        <v>0.7</v>
      </c>
      <c r="AF188" s="60">
        <v>0.65054626382519565</v>
      </c>
      <c r="AG188" s="53"/>
      <c r="AH188" s="56"/>
      <c r="AI188" s="2">
        <v>954000</v>
      </c>
      <c r="AJ188" s="50" t="s">
        <v>1357</v>
      </c>
      <c r="AK188" s="49">
        <v>3530500</v>
      </c>
      <c r="AL188" s="51">
        <v>2576500</v>
      </c>
      <c r="AM188" s="51">
        <v>2576500</v>
      </c>
      <c r="AN188" s="52">
        <v>954000</v>
      </c>
      <c r="AO188" s="56"/>
    </row>
    <row r="189" spans="1:41" hidden="1">
      <c r="A189" s="56">
        <v>184</v>
      </c>
      <c r="B189" s="57" t="s">
        <v>1313</v>
      </c>
      <c r="C189" s="56" t="s">
        <v>30</v>
      </c>
      <c r="D189" s="56" t="s">
        <v>31</v>
      </c>
      <c r="E189" s="56" t="s">
        <v>1358</v>
      </c>
      <c r="F189" s="58" t="s">
        <v>1359</v>
      </c>
      <c r="G189" s="56" t="s">
        <v>136</v>
      </c>
      <c r="H189" s="59" t="s">
        <v>1360</v>
      </c>
      <c r="I189" s="56" t="s">
        <v>2837</v>
      </c>
      <c r="J189" s="47" t="s">
        <v>1361</v>
      </c>
      <c r="K189" s="47"/>
      <c r="L189" s="56">
        <v>1</v>
      </c>
      <c r="M189" s="56" t="s">
        <v>1362</v>
      </c>
      <c r="N189" s="56"/>
      <c r="O189" s="56" t="s">
        <v>141</v>
      </c>
      <c r="P189" s="159" t="s">
        <v>1363</v>
      </c>
      <c r="Q189" s="159" t="s">
        <v>1358</v>
      </c>
      <c r="R189" s="48">
        <v>96.6</v>
      </c>
      <c r="S189" s="54">
        <v>0</v>
      </c>
      <c r="T189" s="56"/>
      <c r="U189" s="56"/>
      <c r="V189" s="55">
        <v>98</v>
      </c>
      <c r="W189" s="56" t="s">
        <v>41</v>
      </c>
      <c r="X189" s="56" t="s">
        <v>128</v>
      </c>
      <c r="Y189" s="61"/>
      <c r="Z189" s="49"/>
      <c r="AA189" s="65" t="e">
        <v>#REF!</v>
      </c>
      <c r="AB189" s="83" t="e">
        <v>#REF!</v>
      </c>
      <c r="AC189" s="83" t="s">
        <v>240</v>
      </c>
      <c r="AD189" s="81" t="e">
        <v>#REF!</v>
      </c>
      <c r="AE189" s="81" t="e">
        <v>#REF!</v>
      </c>
      <c r="AF189" s="60" t="e">
        <v>#REF!</v>
      </c>
      <c r="AG189" s="53">
        <v>28</v>
      </c>
      <c r="AH189" s="56"/>
      <c r="AI189" s="2">
        <v>300000</v>
      </c>
      <c r="AJ189" s="50"/>
      <c r="AK189" s="49"/>
      <c r="AL189" s="51"/>
      <c r="AM189" s="51"/>
      <c r="AN189" s="52">
        <v>0</v>
      </c>
      <c r="AO189" s="56"/>
    </row>
    <row r="190" spans="1:41" hidden="1">
      <c r="A190" s="56">
        <v>185</v>
      </c>
      <c r="B190" s="57" t="s">
        <v>1313</v>
      </c>
      <c r="C190" s="56" t="s">
        <v>30</v>
      </c>
      <c r="D190" s="56" t="s">
        <v>31</v>
      </c>
      <c r="E190" s="56" t="s">
        <v>1364</v>
      </c>
      <c r="F190" s="58" t="s">
        <v>1365</v>
      </c>
      <c r="G190" s="56" t="s">
        <v>136</v>
      </c>
      <c r="H190" s="59" t="s">
        <v>1366</v>
      </c>
      <c r="I190" s="56" t="s">
        <v>2837</v>
      </c>
      <c r="J190" s="47" t="s">
        <v>1367</v>
      </c>
      <c r="K190" s="47"/>
      <c r="L190" s="56">
        <v>2</v>
      </c>
      <c r="M190" s="56" t="s">
        <v>1368</v>
      </c>
      <c r="N190" s="56" t="s">
        <v>1369</v>
      </c>
      <c r="O190" s="56" t="s">
        <v>141</v>
      </c>
      <c r="P190" s="159" t="s">
        <v>1370</v>
      </c>
      <c r="Q190" s="159" t="s">
        <v>1364</v>
      </c>
      <c r="R190" s="48">
        <v>95.8</v>
      </c>
      <c r="S190" s="54">
        <v>0</v>
      </c>
      <c r="T190" s="56"/>
      <c r="U190" s="56"/>
      <c r="V190" s="55">
        <v>100</v>
      </c>
      <c r="W190" s="56" t="s">
        <v>41</v>
      </c>
      <c r="X190" s="56" t="s">
        <v>33</v>
      </c>
      <c r="Y190" s="61"/>
      <c r="Z190" s="49"/>
      <c r="AA190" s="65" t="e">
        <v>#REF!</v>
      </c>
      <c r="AB190" s="83" t="e">
        <v>#REF!</v>
      </c>
      <c r="AC190" s="83" t="s">
        <v>240</v>
      </c>
      <c r="AD190" s="81" t="e">
        <v>#REF!</v>
      </c>
      <c r="AE190" s="81" t="e">
        <v>#REF!</v>
      </c>
      <c r="AF190" s="60" t="e">
        <v>#REF!</v>
      </c>
      <c r="AG190" s="53">
        <v>25.8</v>
      </c>
      <c r="AH190" s="56"/>
      <c r="AI190" s="2">
        <v>300000</v>
      </c>
      <c r="AJ190" s="50"/>
      <c r="AK190" s="49"/>
      <c r="AL190" s="51"/>
      <c r="AM190" s="51"/>
      <c r="AN190" s="52"/>
      <c r="AO190" s="56"/>
    </row>
    <row r="191" spans="1:41" hidden="1">
      <c r="A191" s="56">
        <v>186</v>
      </c>
      <c r="B191" s="57" t="s">
        <v>1313</v>
      </c>
      <c r="C191" s="56" t="s">
        <v>30</v>
      </c>
      <c r="D191" s="56" t="s">
        <v>31</v>
      </c>
      <c r="E191" s="56" t="s">
        <v>1371</v>
      </c>
      <c r="F191" s="58" t="s">
        <v>1372</v>
      </c>
      <c r="G191" s="56" t="s">
        <v>136</v>
      </c>
      <c r="H191" s="59" t="s">
        <v>1373</v>
      </c>
      <c r="I191" s="56" t="s">
        <v>2837</v>
      </c>
      <c r="J191" s="47" t="s">
        <v>1361</v>
      </c>
      <c r="K191" s="47"/>
      <c r="L191" s="56">
        <v>2</v>
      </c>
      <c r="M191" s="56" t="s">
        <v>1374</v>
      </c>
      <c r="N191" s="56" t="s">
        <v>1375</v>
      </c>
      <c r="O191" s="47" t="s">
        <v>196</v>
      </c>
      <c r="P191" s="158" t="s">
        <v>1376</v>
      </c>
      <c r="Q191" s="158" t="s">
        <v>1371</v>
      </c>
      <c r="R191" s="48">
        <v>95.6</v>
      </c>
      <c r="S191" s="54">
        <v>0</v>
      </c>
      <c r="T191" s="56"/>
      <c r="U191" s="56"/>
      <c r="V191" s="55">
        <v>100</v>
      </c>
      <c r="W191" s="56" t="s">
        <v>41</v>
      </c>
      <c r="X191" s="56" t="s">
        <v>33</v>
      </c>
      <c r="Y191" s="61"/>
      <c r="Z191" s="49"/>
      <c r="AA191" s="65" t="e">
        <v>#REF!</v>
      </c>
      <c r="AB191" s="83" t="e">
        <v>#REF!</v>
      </c>
      <c r="AC191" s="83" t="s">
        <v>240</v>
      </c>
      <c r="AD191" s="81" t="e">
        <v>#REF!</v>
      </c>
      <c r="AE191" s="81" t="e">
        <v>#REF!</v>
      </c>
      <c r="AF191" s="60" t="e">
        <v>#REF!</v>
      </c>
      <c r="AG191" s="53">
        <v>25.6</v>
      </c>
      <c r="AH191" s="56"/>
      <c r="AI191" s="2">
        <v>300000</v>
      </c>
      <c r="AJ191" s="50"/>
      <c r="AK191" s="49"/>
      <c r="AL191" s="51"/>
      <c r="AM191" s="51"/>
      <c r="AN191" s="52">
        <v>0</v>
      </c>
      <c r="AO191" s="56"/>
    </row>
    <row r="192" spans="1:41" hidden="1">
      <c r="A192" s="56">
        <v>187</v>
      </c>
      <c r="B192" s="57" t="s">
        <v>1313</v>
      </c>
      <c r="C192" s="56" t="s">
        <v>30</v>
      </c>
      <c r="D192" s="56" t="s">
        <v>31</v>
      </c>
      <c r="E192" s="56" t="s">
        <v>1377</v>
      </c>
      <c r="F192" s="58" t="s">
        <v>1378</v>
      </c>
      <c r="G192" s="56" t="s">
        <v>32</v>
      </c>
      <c r="H192" s="59" t="s">
        <v>1360</v>
      </c>
      <c r="I192" s="56" t="s">
        <v>2838</v>
      </c>
      <c r="J192" s="47" t="s">
        <v>1379</v>
      </c>
      <c r="K192" s="47"/>
      <c r="L192" s="56">
        <v>3</v>
      </c>
      <c r="M192" s="56" t="s">
        <v>1362</v>
      </c>
      <c r="N192" s="56"/>
      <c r="O192" s="56" t="s">
        <v>141</v>
      </c>
      <c r="P192" s="159" t="s">
        <v>1380</v>
      </c>
      <c r="Q192" s="159" t="s">
        <v>1377</v>
      </c>
      <c r="R192" s="48">
        <v>95.8</v>
      </c>
      <c r="S192" s="54">
        <v>0</v>
      </c>
      <c r="T192" s="56"/>
      <c r="U192" s="56"/>
      <c r="V192" s="55">
        <v>98</v>
      </c>
      <c r="W192" s="56" t="s">
        <v>41</v>
      </c>
      <c r="X192" s="56" t="s">
        <v>128</v>
      </c>
      <c r="Y192" s="61"/>
      <c r="Z192" s="49"/>
      <c r="AA192" s="65" t="e">
        <v>#REF!</v>
      </c>
      <c r="AB192" s="83" t="e">
        <v>#REF!</v>
      </c>
      <c r="AC192" s="83" t="s">
        <v>240</v>
      </c>
      <c r="AD192" s="81" t="e">
        <v>#REF!</v>
      </c>
      <c r="AE192" s="81" t="e">
        <v>#REF!</v>
      </c>
      <c r="AF192" s="60" t="e">
        <v>#REF!</v>
      </c>
      <c r="AG192" s="53">
        <v>27.2</v>
      </c>
      <c r="AH192" s="56"/>
      <c r="AI192" s="2">
        <v>500000</v>
      </c>
      <c r="AJ192" s="50"/>
      <c r="AK192" s="49"/>
      <c r="AL192" s="51"/>
      <c r="AM192" s="51"/>
      <c r="AN192" s="52">
        <v>0</v>
      </c>
      <c r="AO192" s="56"/>
    </row>
    <row r="193" spans="1:41" hidden="1">
      <c r="A193" s="56">
        <v>188</v>
      </c>
      <c r="B193" s="57" t="s">
        <v>1313</v>
      </c>
      <c r="C193" s="56" t="s">
        <v>30</v>
      </c>
      <c r="D193" s="56" t="s">
        <v>31</v>
      </c>
      <c r="E193" s="56" t="s">
        <v>1381</v>
      </c>
      <c r="F193" s="58" t="s">
        <v>1382</v>
      </c>
      <c r="G193" s="56" t="s">
        <v>136</v>
      </c>
      <c r="H193" s="59" t="s">
        <v>1383</v>
      </c>
      <c r="I193" s="56" t="s">
        <v>2838</v>
      </c>
      <c r="J193" s="47" t="s">
        <v>1384</v>
      </c>
      <c r="K193" s="47"/>
      <c r="L193" s="56">
        <v>3</v>
      </c>
      <c r="M193" s="56" t="s">
        <v>1385</v>
      </c>
      <c r="N193" s="56" t="s">
        <v>1386</v>
      </c>
      <c r="O193" s="56" t="s">
        <v>225</v>
      </c>
      <c r="P193" s="159" t="s">
        <v>1387</v>
      </c>
      <c r="Q193" s="159" t="s">
        <v>1381</v>
      </c>
      <c r="R193" s="48">
        <v>94.399999999999991</v>
      </c>
      <c r="S193" s="54">
        <v>0</v>
      </c>
      <c r="T193" s="56"/>
      <c r="U193" s="56"/>
      <c r="V193" s="55">
        <v>96</v>
      </c>
      <c r="W193" s="56" t="s">
        <v>41</v>
      </c>
      <c r="X193" s="56" t="s">
        <v>76</v>
      </c>
      <c r="Y193" s="61"/>
      <c r="Z193" s="49"/>
      <c r="AA193" s="65" t="e">
        <v>#REF!</v>
      </c>
      <c r="AB193" s="83" t="e">
        <v>#REF!</v>
      </c>
      <c r="AC193" s="83" t="s">
        <v>240</v>
      </c>
      <c r="AD193" s="81" t="e">
        <v>#REF!</v>
      </c>
      <c r="AE193" s="81" t="e">
        <v>#REF!</v>
      </c>
      <c r="AF193" s="60" t="e">
        <v>#REF!</v>
      </c>
      <c r="AG193" s="53">
        <v>27.2</v>
      </c>
      <c r="AH193" s="56"/>
      <c r="AI193" s="2">
        <v>500000</v>
      </c>
      <c r="AJ193" s="50"/>
      <c r="AK193" s="49"/>
      <c r="AL193" s="51"/>
      <c r="AM193" s="51"/>
      <c r="AN193" s="52">
        <v>0</v>
      </c>
      <c r="AO193" s="56"/>
    </row>
    <row r="194" spans="1:41" hidden="1">
      <c r="A194" s="56">
        <v>189</v>
      </c>
      <c r="B194" s="57" t="s">
        <v>1313</v>
      </c>
      <c r="C194" s="56" t="s">
        <v>30</v>
      </c>
      <c r="D194" s="56" t="s">
        <v>31</v>
      </c>
      <c r="E194" s="56" t="s">
        <v>1388</v>
      </c>
      <c r="F194" s="58" t="s">
        <v>1389</v>
      </c>
      <c r="G194" s="56" t="s">
        <v>136</v>
      </c>
      <c r="H194" s="59" t="s">
        <v>1360</v>
      </c>
      <c r="I194" s="56" t="s">
        <v>2838</v>
      </c>
      <c r="J194" s="47" t="s">
        <v>1379</v>
      </c>
      <c r="K194" s="47"/>
      <c r="L194" s="56">
        <v>1</v>
      </c>
      <c r="M194" s="56" t="s">
        <v>1362</v>
      </c>
      <c r="N194" s="56"/>
      <c r="O194" s="56" t="s">
        <v>605</v>
      </c>
      <c r="P194" s="159" t="s">
        <v>1390</v>
      </c>
      <c r="Q194" s="159" t="s">
        <v>1388</v>
      </c>
      <c r="R194" s="48">
        <v>93.8</v>
      </c>
      <c r="S194" s="54">
        <v>0</v>
      </c>
      <c r="T194" s="56"/>
      <c r="U194" s="56"/>
      <c r="V194" s="55">
        <v>98</v>
      </c>
      <c r="W194" s="56" t="s">
        <v>41</v>
      </c>
      <c r="X194" s="56" t="s">
        <v>128</v>
      </c>
      <c r="Y194" s="61"/>
      <c r="Z194" s="49"/>
      <c r="AA194" s="65" t="e">
        <v>#REF!</v>
      </c>
      <c r="AB194" s="83" t="e">
        <v>#REF!</v>
      </c>
      <c r="AC194" s="83" t="s">
        <v>240</v>
      </c>
      <c r="AD194" s="81" t="e">
        <v>#REF!</v>
      </c>
      <c r="AE194" s="81" t="e">
        <v>#REF!</v>
      </c>
      <c r="AF194" s="60" t="e">
        <v>#REF!</v>
      </c>
      <c r="AG194" s="53">
        <v>25.2</v>
      </c>
      <c r="AH194" s="56"/>
      <c r="AI194" s="2">
        <v>500000</v>
      </c>
      <c r="AJ194" s="50"/>
      <c r="AK194" s="49"/>
      <c r="AL194" s="51"/>
      <c r="AM194" s="51"/>
      <c r="AN194" s="52">
        <v>0</v>
      </c>
      <c r="AO194" s="56"/>
    </row>
    <row r="195" spans="1:41" hidden="1">
      <c r="A195" s="56">
        <v>190</v>
      </c>
      <c r="B195" s="57" t="s">
        <v>1313</v>
      </c>
      <c r="C195" s="56" t="s">
        <v>30</v>
      </c>
      <c r="D195" s="56" t="s">
        <v>31</v>
      </c>
      <c r="E195" s="56" t="s">
        <v>1391</v>
      </c>
      <c r="F195" s="58" t="s">
        <v>1392</v>
      </c>
      <c r="G195" s="56" t="s">
        <v>136</v>
      </c>
      <c r="H195" s="59" t="s">
        <v>1393</v>
      </c>
      <c r="I195" s="56" t="s">
        <v>2838</v>
      </c>
      <c r="J195" s="47" t="s">
        <v>1394</v>
      </c>
      <c r="K195" s="47"/>
      <c r="L195" s="56">
        <v>1</v>
      </c>
      <c r="M195" s="56" t="s">
        <v>1395</v>
      </c>
      <c r="N195" s="56" t="s">
        <v>1396</v>
      </c>
      <c r="O195" s="56" t="s">
        <v>141</v>
      </c>
      <c r="P195" s="159" t="s">
        <v>1397</v>
      </c>
      <c r="Q195" s="159" t="s">
        <v>1391</v>
      </c>
      <c r="R195" s="48">
        <v>92</v>
      </c>
      <c r="S195" s="54">
        <v>0</v>
      </c>
      <c r="T195" s="56"/>
      <c r="U195" s="56"/>
      <c r="V195" s="55">
        <v>92</v>
      </c>
      <c r="W195" s="56" t="s">
        <v>180</v>
      </c>
      <c r="X195" s="56"/>
      <c r="Y195" s="61"/>
      <c r="Z195" s="49"/>
      <c r="AA195" s="65" t="e">
        <v>#REF!</v>
      </c>
      <c r="AB195" s="83" t="e">
        <v>#REF!</v>
      </c>
      <c r="AC195" s="83" t="s">
        <v>240</v>
      </c>
      <c r="AD195" s="81" t="e">
        <v>#REF!</v>
      </c>
      <c r="AE195" s="81" t="e">
        <v>#REF!</v>
      </c>
      <c r="AF195" s="60" t="e">
        <v>#REF!</v>
      </c>
      <c r="AG195" s="53">
        <v>27.6</v>
      </c>
      <c r="AH195" s="56"/>
      <c r="AI195" s="2">
        <v>500000</v>
      </c>
      <c r="AJ195" s="50"/>
      <c r="AK195" s="49"/>
      <c r="AL195" s="51"/>
      <c r="AM195" s="51"/>
      <c r="AN195" s="52">
        <v>0</v>
      </c>
      <c r="AO195" s="56"/>
    </row>
    <row r="196" spans="1:41" hidden="1">
      <c r="A196" s="56">
        <v>191</v>
      </c>
      <c r="B196" s="57" t="s">
        <v>1313</v>
      </c>
      <c r="C196" s="56" t="s">
        <v>30</v>
      </c>
      <c r="D196" s="56" t="s">
        <v>31</v>
      </c>
      <c r="E196" s="29" t="s">
        <v>1398</v>
      </c>
      <c r="F196" s="30" t="s">
        <v>1399</v>
      </c>
      <c r="G196" s="29" t="s">
        <v>136</v>
      </c>
      <c r="H196" s="108" t="s">
        <v>1400</v>
      </c>
      <c r="I196" s="56" t="s">
        <v>2839</v>
      </c>
      <c r="J196" s="29" t="s">
        <v>208</v>
      </c>
      <c r="K196" s="29" t="s">
        <v>1401</v>
      </c>
      <c r="L196" s="29">
        <v>2</v>
      </c>
      <c r="M196" s="29" t="s">
        <v>1402</v>
      </c>
      <c r="N196" s="29" t="s">
        <v>1403</v>
      </c>
      <c r="O196" s="29" t="s">
        <v>141</v>
      </c>
      <c r="P196" s="166" t="s">
        <v>1404</v>
      </c>
      <c r="Q196" s="166" t="s">
        <v>1398</v>
      </c>
      <c r="R196" s="48">
        <v>99.6</v>
      </c>
      <c r="S196" s="54">
        <v>0</v>
      </c>
      <c r="T196" s="56"/>
      <c r="U196" s="56"/>
      <c r="V196" s="55">
        <v>100</v>
      </c>
      <c r="W196" s="56" t="s">
        <v>41</v>
      </c>
      <c r="X196" s="56" t="s">
        <v>33</v>
      </c>
      <c r="Y196" s="61"/>
      <c r="Z196" s="49"/>
      <c r="AA196" s="65" t="e">
        <v>#REF!</v>
      </c>
      <c r="AB196" s="83" t="e">
        <v>#REF!</v>
      </c>
      <c r="AC196" s="83" t="s">
        <v>240</v>
      </c>
      <c r="AD196" s="81" t="e">
        <v>#REF!</v>
      </c>
      <c r="AE196" s="81" t="e">
        <v>#REF!</v>
      </c>
      <c r="AF196" s="60" t="e">
        <v>#REF!</v>
      </c>
      <c r="AG196" s="53">
        <v>29.6</v>
      </c>
      <c r="AH196" s="56"/>
      <c r="AI196" s="2">
        <v>1500000</v>
      </c>
      <c r="AJ196" s="50"/>
      <c r="AK196" s="49"/>
      <c r="AL196" s="51"/>
      <c r="AM196" s="51"/>
      <c r="AN196" s="52">
        <v>0</v>
      </c>
      <c r="AO196" s="56"/>
    </row>
    <row r="197" spans="1:41" hidden="1">
      <c r="A197" s="56">
        <v>192</v>
      </c>
      <c r="B197" s="57" t="s">
        <v>1313</v>
      </c>
      <c r="C197" s="56" t="s">
        <v>30</v>
      </c>
      <c r="D197" s="56" t="s">
        <v>31</v>
      </c>
      <c r="E197" s="56" t="s">
        <v>1405</v>
      </c>
      <c r="F197" s="58" t="s">
        <v>1406</v>
      </c>
      <c r="G197" s="56" t="s">
        <v>136</v>
      </c>
      <c r="H197" s="59" t="s">
        <v>1407</v>
      </c>
      <c r="I197" s="56" t="s">
        <v>2839</v>
      </c>
      <c r="J197" s="47" t="s">
        <v>1344</v>
      </c>
      <c r="K197" s="47" t="s">
        <v>1408</v>
      </c>
      <c r="L197" s="56">
        <v>2</v>
      </c>
      <c r="M197" s="56" t="s">
        <v>1409</v>
      </c>
      <c r="N197" s="56" t="s">
        <v>1410</v>
      </c>
      <c r="O197" s="56" t="s">
        <v>350</v>
      </c>
      <c r="P197" s="159" t="s">
        <v>1411</v>
      </c>
      <c r="Q197" s="159" t="s">
        <v>1412</v>
      </c>
      <c r="R197" s="48">
        <v>97.2</v>
      </c>
      <c r="S197" s="54">
        <v>0</v>
      </c>
      <c r="T197" s="56"/>
      <c r="U197" s="56"/>
      <c r="V197" s="55">
        <v>100</v>
      </c>
      <c r="W197" s="56" t="s">
        <v>41</v>
      </c>
      <c r="X197" s="56" t="s">
        <v>33</v>
      </c>
      <c r="Y197" s="61"/>
      <c r="Z197" s="49"/>
      <c r="AA197" s="65" t="e">
        <v>#REF!</v>
      </c>
      <c r="AB197" s="83" t="e">
        <v>#REF!</v>
      </c>
      <c r="AC197" s="83" t="s">
        <v>240</v>
      </c>
      <c r="AD197" s="81" t="e">
        <v>#REF!</v>
      </c>
      <c r="AE197" s="81" t="e">
        <v>#REF!</v>
      </c>
      <c r="AF197" s="60" t="e">
        <v>#REF!</v>
      </c>
      <c r="AG197" s="53">
        <v>27.2</v>
      </c>
      <c r="AH197" s="56"/>
      <c r="AI197" s="2">
        <v>1500000</v>
      </c>
      <c r="AJ197" s="50"/>
      <c r="AK197" s="49"/>
      <c r="AL197" s="51"/>
      <c r="AM197" s="51"/>
      <c r="AN197" s="52">
        <v>0</v>
      </c>
      <c r="AO197" s="56"/>
    </row>
    <row r="198" spans="1:41" hidden="1">
      <c r="A198" s="56">
        <v>193</v>
      </c>
      <c r="B198" s="57" t="s">
        <v>1313</v>
      </c>
      <c r="C198" s="56" t="s">
        <v>30</v>
      </c>
      <c r="D198" s="56" t="s">
        <v>31</v>
      </c>
      <c r="E198" s="56" t="s">
        <v>1413</v>
      </c>
      <c r="F198" s="58" t="s">
        <v>1414</v>
      </c>
      <c r="G198" s="56" t="s">
        <v>32</v>
      </c>
      <c r="H198" s="59" t="s">
        <v>1415</v>
      </c>
      <c r="I198" s="56" t="s">
        <v>2839</v>
      </c>
      <c r="J198" s="47" t="s">
        <v>1253</v>
      </c>
      <c r="K198" s="47" t="s">
        <v>1416</v>
      </c>
      <c r="L198" s="56">
        <v>2</v>
      </c>
      <c r="M198" s="56" t="s">
        <v>1417</v>
      </c>
      <c r="N198" s="56" t="s">
        <v>1418</v>
      </c>
      <c r="O198" s="56" t="s">
        <v>141</v>
      </c>
      <c r="P198" s="159" t="s">
        <v>1419</v>
      </c>
      <c r="Q198" s="159" t="s">
        <v>1413</v>
      </c>
      <c r="R198" s="48">
        <v>96.8</v>
      </c>
      <c r="S198" s="54">
        <v>0</v>
      </c>
      <c r="T198" s="56"/>
      <c r="U198" s="56"/>
      <c r="V198" s="55">
        <v>100</v>
      </c>
      <c r="W198" s="56" t="s">
        <v>41</v>
      </c>
      <c r="X198" s="56" t="s">
        <v>33</v>
      </c>
      <c r="Y198" s="61"/>
      <c r="Z198" s="49"/>
      <c r="AA198" s="65" t="e">
        <v>#REF!</v>
      </c>
      <c r="AB198" s="83" t="e">
        <v>#REF!</v>
      </c>
      <c r="AC198" s="83" t="s">
        <v>240</v>
      </c>
      <c r="AD198" s="81" t="e">
        <v>#REF!</v>
      </c>
      <c r="AE198" s="81" t="e">
        <v>#REF!</v>
      </c>
      <c r="AF198" s="60" t="e">
        <v>#REF!</v>
      </c>
      <c r="AG198" s="53">
        <v>26.8</v>
      </c>
      <c r="AH198" s="56"/>
      <c r="AI198" s="2">
        <v>1500000</v>
      </c>
      <c r="AJ198" s="50"/>
      <c r="AK198" s="49"/>
      <c r="AL198" s="51"/>
      <c r="AM198" s="51"/>
      <c r="AN198" s="52">
        <v>0</v>
      </c>
      <c r="AO198" s="56"/>
    </row>
    <row r="199" spans="1:41" hidden="1">
      <c r="A199" s="56">
        <v>194</v>
      </c>
      <c r="B199" s="57" t="str">
        <f t="shared" ref="B199:B200" si="11">MID(H199,4,3)</f>
        <v>장흥군</v>
      </c>
      <c r="C199" s="56" t="s">
        <v>240</v>
      </c>
      <c r="D199" s="56" t="s">
        <v>241</v>
      </c>
      <c r="E199" s="56" t="s">
        <v>1332</v>
      </c>
      <c r="F199" s="58" t="s">
        <v>2501</v>
      </c>
      <c r="G199" s="56" t="s">
        <v>136</v>
      </c>
      <c r="H199" s="59" t="s">
        <v>2502</v>
      </c>
      <c r="I199" s="56" t="s">
        <v>2839</v>
      </c>
      <c r="J199" s="47" t="s">
        <v>192</v>
      </c>
      <c r="K199" s="47" t="s">
        <v>2503</v>
      </c>
      <c r="L199" s="56">
        <v>4</v>
      </c>
      <c r="M199" s="56" t="s">
        <v>2504</v>
      </c>
      <c r="N199" s="56" t="s">
        <v>2505</v>
      </c>
      <c r="O199" s="47" t="s">
        <v>567</v>
      </c>
      <c r="P199" s="158" t="s">
        <v>2506</v>
      </c>
      <c r="Q199" s="158" t="s">
        <v>1332</v>
      </c>
      <c r="R199" s="1">
        <v>42</v>
      </c>
      <c r="S199" s="5">
        <v>0</v>
      </c>
      <c r="T199" s="56">
        <v>3.64</v>
      </c>
      <c r="U199" s="56">
        <v>4.5</v>
      </c>
      <c r="V199" s="6">
        <v>42</v>
      </c>
      <c r="W199" s="56" t="s">
        <v>0</v>
      </c>
      <c r="X199" s="56"/>
      <c r="Y199" s="61">
        <v>4</v>
      </c>
      <c r="Z199" s="2">
        <v>347177</v>
      </c>
      <c r="AA199" s="63" t="e">
        <f ca="1">COUNTIF(OFFSET(INDIRECT("'"&amp;$W199&amp;"'!$A$2:$A$15"),0,$Y199),"&lt;="&amp;$Z199)</f>
        <v>#REF!</v>
      </c>
      <c r="AB199" s="80" t="e">
        <f ca="1">IF(INDEX(INDIRECT("'"&amp;$W199&amp;"'!$B$2:$K$15"),$AA199,$Y199)=0,$Z199,INDEX(INDIRECT("'"&amp;$W199&amp;"'!$B$2:$K$15"),$AA199,$Y199))</f>
        <v>#REF!</v>
      </c>
      <c r="AC199" s="80" t="str">
        <f ca="1">IF(ISERROR(INDEX(INDIRECT("'"&amp;$W199&amp;"'!$B$2:$K$15"),$AA199+1,$Y199)),$C$25,INDEX(INDIRECT("'"&amp;$W199&amp;"'!$B$2:$K$15"),$AA199+1,$Y199))</f>
        <v>희망나래</v>
      </c>
      <c r="AD199" s="81" t="e">
        <f ca="1">INDEX(INDIRECT("'"&amp;$W199&amp;"'!$A$2:$A$15"),$AA199)</f>
        <v>#REF!</v>
      </c>
      <c r="AE199" s="81" t="e">
        <f ca="1">IF(ISERROR(INDEX(INDIRECT("'"&amp;$W199&amp;"'!$A$2:$A$15"),$AA199+1)),INDEX(INDIRECT("'"&amp;$W199&amp;"'!$A$2:$A$15"),$AA199),INDEX(INDIRECT("'"&amp;$W199&amp;"'!$A$2:$A$15"),$AA199+1))</f>
        <v>#REF!</v>
      </c>
      <c r="AF199" s="60" t="e">
        <f ca="1">$AD199+($AE199-$AD199)*($Z199-$AB199)/($AC199-$AB199)</f>
        <v>#REF!</v>
      </c>
      <c r="AG199" s="4"/>
      <c r="AH199" s="56"/>
      <c r="AI199" s="2">
        <v>1500000</v>
      </c>
      <c r="AJ199" s="3" t="s">
        <v>2507</v>
      </c>
      <c r="AK199" s="2">
        <v>1653000</v>
      </c>
      <c r="AL199" s="51">
        <v>0</v>
      </c>
      <c r="AM199" s="51">
        <v>1743000</v>
      </c>
      <c r="AN199" s="52">
        <f>IF($AM199&gt;$AL199,$AK199-$AM199,$AK199-$AL199)</f>
        <v>-90000</v>
      </c>
      <c r="AO199" s="56"/>
    </row>
    <row r="200" spans="1:41" hidden="1">
      <c r="A200" s="56">
        <v>195</v>
      </c>
      <c r="B200" s="57" t="str">
        <f t="shared" si="11"/>
        <v>장흥군</v>
      </c>
      <c r="C200" s="56" t="s">
        <v>240</v>
      </c>
      <c r="D200" s="56" t="s">
        <v>241</v>
      </c>
      <c r="E200" s="56" t="s">
        <v>2508</v>
      </c>
      <c r="F200" s="58" t="s">
        <v>2509</v>
      </c>
      <c r="G200" s="56" t="s">
        <v>32</v>
      </c>
      <c r="H200" s="59" t="s">
        <v>2510</v>
      </c>
      <c r="I200" s="56" t="s">
        <v>2839</v>
      </c>
      <c r="J200" s="47" t="s">
        <v>308</v>
      </c>
      <c r="K200" s="47" t="s">
        <v>964</v>
      </c>
      <c r="L200" s="56">
        <v>3</v>
      </c>
      <c r="M200" s="56" t="s">
        <v>2511</v>
      </c>
      <c r="N200" s="56" t="s">
        <v>2512</v>
      </c>
      <c r="O200" s="47" t="s">
        <v>567</v>
      </c>
      <c r="P200" s="158" t="s">
        <v>2513</v>
      </c>
      <c r="Q200" s="158" t="s">
        <v>2508</v>
      </c>
      <c r="R200" s="1">
        <v>42</v>
      </c>
      <c r="S200" s="5">
        <v>0</v>
      </c>
      <c r="T200" s="56">
        <v>4.34</v>
      </c>
      <c r="U200" s="56">
        <v>4.5</v>
      </c>
      <c r="V200" s="6">
        <v>42</v>
      </c>
      <c r="W200" s="56" t="s">
        <v>0</v>
      </c>
      <c r="X200" s="56"/>
      <c r="Y200" s="61">
        <v>4</v>
      </c>
      <c r="Z200" s="2">
        <v>376440</v>
      </c>
      <c r="AA200" s="63" t="e">
        <f t="shared" ref="AA200" ca="1" si="12">COUNTIF(OFFSET(INDIRECT("'"&amp;$W200&amp;"'!$A$2:$A$15"),0,$Y200),"&lt;="&amp;$Z200)</f>
        <v>#REF!</v>
      </c>
      <c r="AB200" s="80" t="e">
        <f t="shared" ref="AB200" ca="1" si="13">IF(INDEX(INDIRECT("'"&amp;$W200&amp;"'!$B$2:$K$15"),$AA200,$Y200)=0,$Z200,INDEX(INDIRECT("'"&amp;$W200&amp;"'!$B$2:$K$15"),$AA200,$Y200))</f>
        <v>#REF!</v>
      </c>
      <c r="AC200" s="80" t="str">
        <f t="shared" ref="AC200" ca="1" si="14">IF(ISERROR(INDEX(INDIRECT("'"&amp;$W200&amp;"'!$B$2:$K$15"),$AA200+1,$Y200)),$C$25,INDEX(INDIRECT("'"&amp;$W200&amp;"'!$B$2:$K$15"),$AA200+1,$Y200))</f>
        <v>희망나래</v>
      </c>
      <c r="AD200" s="81" t="e">
        <f t="shared" ref="AD200" ca="1" si="15">INDEX(INDIRECT("'"&amp;$W200&amp;"'!$A$2:$A$15"),$AA200)</f>
        <v>#REF!</v>
      </c>
      <c r="AE200" s="81" t="e">
        <f t="shared" ref="AE200" ca="1" si="16">IF(ISERROR(INDEX(INDIRECT("'"&amp;$W200&amp;"'!$A$2:$A$15"),$AA200+1)),INDEX(INDIRECT("'"&amp;$W200&amp;"'!$A$2:$A$15"),$AA200),INDEX(INDIRECT("'"&amp;$W200&amp;"'!$A$2:$A$15"),$AA200+1))</f>
        <v>#REF!</v>
      </c>
      <c r="AF200" s="60" t="e">
        <f t="shared" ref="AF200" ca="1" si="17">$AD200+($AE200-$AD200)*($Z200-$AB200)/($AC200-$AB200)</f>
        <v>#REF!</v>
      </c>
      <c r="AG200" s="4"/>
      <c r="AH200" s="56"/>
      <c r="AI200" s="2">
        <v>1500000</v>
      </c>
      <c r="AJ200" s="3" t="s">
        <v>2514</v>
      </c>
      <c r="AK200" s="2">
        <v>3211000</v>
      </c>
      <c r="AL200" s="51">
        <v>0</v>
      </c>
      <c r="AM200" s="51">
        <v>1743000</v>
      </c>
      <c r="AN200" s="52">
        <f t="shared" ref="AN200" si="18">IF($AM200&gt;$AL200,$AK200-$AM200,$AK200-$AL200)</f>
        <v>1468000</v>
      </c>
      <c r="AO200" s="56"/>
    </row>
    <row r="201" spans="1:41" hidden="1">
      <c r="A201" s="56">
        <v>196</v>
      </c>
      <c r="B201" s="57" t="s">
        <v>1420</v>
      </c>
      <c r="C201" s="56" t="s">
        <v>240</v>
      </c>
      <c r="D201" s="56" t="s">
        <v>241</v>
      </c>
      <c r="E201" s="56" t="s">
        <v>1421</v>
      </c>
      <c r="F201" s="58" t="s">
        <v>1422</v>
      </c>
      <c r="G201" s="56" t="s">
        <v>32</v>
      </c>
      <c r="H201" s="59" t="s">
        <v>1423</v>
      </c>
      <c r="I201" s="56" t="s">
        <v>2839</v>
      </c>
      <c r="J201" s="47" t="s">
        <v>1213</v>
      </c>
      <c r="K201" s="47" t="s">
        <v>1424</v>
      </c>
      <c r="L201" s="56">
        <v>3</v>
      </c>
      <c r="M201" s="56" t="s">
        <v>1425</v>
      </c>
      <c r="N201" s="56" t="s">
        <v>1426</v>
      </c>
      <c r="O201" s="47" t="s">
        <v>196</v>
      </c>
      <c r="P201" s="158" t="s">
        <v>1427</v>
      </c>
      <c r="Q201" s="158" t="s">
        <v>1421</v>
      </c>
      <c r="R201" s="48">
        <v>88</v>
      </c>
      <c r="S201" s="54">
        <v>0</v>
      </c>
      <c r="T201" s="56">
        <v>3.83</v>
      </c>
      <c r="U201" s="56">
        <v>4.5</v>
      </c>
      <c r="V201" s="55">
        <v>88</v>
      </c>
      <c r="W201" s="56" t="s">
        <v>0</v>
      </c>
      <c r="X201" s="56"/>
      <c r="Y201" s="61">
        <v>4</v>
      </c>
      <c r="Z201" s="49">
        <v>97310</v>
      </c>
      <c r="AA201" s="65">
        <v>1</v>
      </c>
      <c r="AB201" s="83">
        <v>99973</v>
      </c>
      <c r="AC201" s="83">
        <v>109494</v>
      </c>
      <c r="AD201" s="81">
        <v>0</v>
      </c>
      <c r="AE201" s="81">
        <v>0.65</v>
      </c>
      <c r="AF201" s="60">
        <v>0</v>
      </c>
      <c r="AG201" s="53"/>
      <c r="AH201" s="56"/>
      <c r="AI201" s="2">
        <v>1500000</v>
      </c>
      <c r="AJ201" s="3" t="s">
        <v>1428</v>
      </c>
      <c r="AK201" s="2">
        <v>2997000</v>
      </c>
      <c r="AL201" s="51">
        <v>350000</v>
      </c>
      <c r="AM201" s="51">
        <v>1743000</v>
      </c>
      <c r="AN201" s="52">
        <v>1254000</v>
      </c>
      <c r="AO201" s="56"/>
    </row>
    <row r="202" spans="1:41" hidden="1">
      <c r="A202" s="56">
        <v>197</v>
      </c>
      <c r="B202" s="57" t="str">
        <f t="shared" ref="B202:B203" si="19">MID(H202,4,3)</f>
        <v>장흥군</v>
      </c>
      <c r="C202" s="56" t="s">
        <v>240</v>
      </c>
      <c r="D202" s="56" t="s">
        <v>241</v>
      </c>
      <c r="E202" s="56" t="s">
        <v>1096</v>
      </c>
      <c r="F202" s="58" t="s">
        <v>2515</v>
      </c>
      <c r="G202" s="56" t="s">
        <v>136</v>
      </c>
      <c r="H202" s="59" t="s">
        <v>2516</v>
      </c>
      <c r="I202" s="56" t="s">
        <v>2839</v>
      </c>
      <c r="J202" s="47" t="s">
        <v>1213</v>
      </c>
      <c r="K202" s="47" t="s">
        <v>2517</v>
      </c>
      <c r="L202" s="56">
        <v>3</v>
      </c>
      <c r="M202" s="56" t="s">
        <v>2518</v>
      </c>
      <c r="N202" s="56" t="s">
        <v>2519</v>
      </c>
      <c r="O202" s="47" t="s">
        <v>605</v>
      </c>
      <c r="P202" s="158" t="s">
        <v>2520</v>
      </c>
      <c r="Q202" s="158" t="s">
        <v>1096</v>
      </c>
      <c r="R202" s="1">
        <v>42</v>
      </c>
      <c r="S202" s="5">
        <v>0</v>
      </c>
      <c r="T202" s="56">
        <v>4.3499999999999996</v>
      </c>
      <c r="U202" s="56">
        <v>4.5</v>
      </c>
      <c r="V202" s="6">
        <v>42</v>
      </c>
      <c r="W202" s="56" t="s">
        <v>0</v>
      </c>
      <c r="X202" s="56"/>
      <c r="Y202" s="61">
        <v>2</v>
      </c>
      <c r="Z202" s="2">
        <v>216683</v>
      </c>
      <c r="AA202" s="63" t="e">
        <f t="shared" ref="AA202:AA203" ca="1" si="20">COUNTIF(OFFSET(INDIRECT("'"&amp;$W202&amp;"'!$A$2:$A$15"),0,$Y202),"&lt;="&amp;$Z202)</f>
        <v>#REF!</v>
      </c>
      <c r="AB202" s="80" t="e">
        <f t="shared" ref="AB202:AB203" ca="1" si="21">IF(INDEX(INDIRECT("'"&amp;$W202&amp;"'!$B$2:$K$15"),$AA202,$Y202)=0,$Z202,INDEX(INDIRECT("'"&amp;$W202&amp;"'!$B$2:$K$15"),$AA202,$Y202))</f>
        <v>#REF!</v>
      </c>
      <c r="AC202" s="80" t="str">
        <f t="shared" ref="AC202:AC203" ca="1" si="22">IF(ISERROR(INDEX(INDIRECT("'"&amp;$W202&amp;"'!$B$2:$K$15"),$AA202+1,$Y202)),$C$25,INDEX(INDIRECT("'"&amp;$W202&amp;"'!$B$2:$K$15"),$AA202+1,$Y202))</f>
        <v>희망나래</v>
      </c>
      <c r="AD202" s="81" t="e">
        <f t="shared" ref="AD202:AD203" ca="1" si="23">INDEX(INDIRECT("'"&amp;$W202&amp;"'!$A$2:$A$15"),$AA202)</f>
        <v>#REF!</v>
      </c>
      <c r="AE202" s="81" t="e">
        <f t="shared" ref="AE202:AE203" ca="1" si="24">IF(ISERROR(INDEX(INDIRECT("'"&amp;$W202&amp;"'!$A$2:$A$15"),$AA202+1)),INDEX(INDIRECT("'"&amp;$W202&amp;"'!$A$2:$A$15"),$AA202),INDEX(INDIRECT("'"&amp;$W202&amp;"'!$A$2:$A$15"),$AA202+1))</f>
        <v>#REF!</v>
      </c>
      <c r="AF202" s="60" t="e">
        <f t="shared" ref="AF202:AF203" ca="1" si="25">$AD202+($AE202-$AD202)*($Z202-$AB202)/($AC202-$AB202)</f>
        <v>#REF!</v>
      </c>
      <c r="AG202" s="4"/>
      <c r="AH202" s="56"/>
      <c r="AI202" s="2">
        <v>1500000</v>
      </c>
      <c r="AJ202" s="3" t="s">
        <v>2521</v>
      </c>
      <c r="AK202" s="2">
        <v>3501000</v>
      </c>
      <c r="AL202" s="51">
        <v>0</v>
      </c>
      <c r="AM202" s="51">
        <v>1743000</v>
      </c>
      <c r="AN202" s="52">
        <f t="shared" ref="AN202:AN203" si="26">IF($AM202&gt;$AL202,$AK202-$AM202,$AK202-$AL202)</f>
        <v>1758000</v>
      </c>
      <c r="AO202" s="56" t="s">
        <v>504</v>
      </c>
    </row>
    <row r="203" spans="1:41" hidden="1">
      <c r="A203" s="56">
        <v>198</v>
      </c>
      <c r="B203" s="57" t="str">
        <f t="shared" si="19"/>
        <v>장흥군</v>
      </c>
      <c r="C203" s="56" t="s">
        <v>240</v>
      </c>
      <c r="D203" s="56" t="s">
        <v>241</v>
      </c>
      <c r="E203" s="56" t="s">
        <v>1429</v>
      </c>
      <c r="F203" s="58" t="s">
        <v>2522</v>
      </c>
      <c r="G203" s="56" t="s">
        <v>32</v>
      </c>
      <c r="H203" s="59" t="s">
        <v>2523</v>
      </c>
      <c r="I203" s="56" t="s">
        <v>2839</v>
      </c>
      <c r="J203" s="47" t="s">
        <v>192</v>
      </c>
      <c r="K203" s="47" t="s">
        <v>1430</v>
      </c>
      <c r="L203" s="56">
        <v>1</v>
      </c>
      <c r="M203" s="56" t="s">
        <v>2524</v>
      </c>
      <c r="N203" s="56" t="s">
        <v>2525</v>
      </c>
      <c r="O203" s="47" t="s">
        <v>239</v>
      </c>
      <c r="P203" s="158" t="s">
        <v>2528</v>
      </c>
      <c r="Q203" s="158" t="s">
        <v>1429</v>
      </c>
      <c r="R203" s="1">
        <v>42</v>
      </c>
      <c r="S203" s="5">
        <v>0</v>
      </c>
      <c r="T203" s="56">
        <v>4.12</v>
      </c>
      <c r="U203" s="56">
        <v>4.5</v>
      </c>
      <c r="V203" s="6">
        <v>42</v>
      </c>
      <c r="W203" s="56" t="s">
        <v>0</v>
      </c>
      <c r="X203" s="56"/>
      <c r="Y203" s="61">
        <v>3</v>
      </c>
      <c r="Z203" s="2">
        <v>311790</v>
      </c>
      <c r="AA203" s="63" t="e">
        <f t="shared" ca="1" si="20"/>
        <v>#REF!</v>
      </c>
      <c r="AB203" s="80" t="e">
        <f t="shared" ca="1" si="21"/>
        <v>#REF!</v>
      </c>
      <c r="AC203" s="80" t="str">
        <f t="shared" ca="1" si="22"/>
        <v>희망나래</v>
      </c>
      <c r="AD203" s="81" t="e">
        <f t="shared" ca="1" si="23"/>
        <v>#REF!</v>
      </c>
      <c r="AE203" s="81" t="e">
        <f t="shared" ca="1" si="24"/>
        <v>#REF!</v>
      </c>
      <c r="AF203" s="60" t="e">
        <f t="shared" ca="1" si="25"/>
        <v>#REF!</v>
      </c>
      <c r="AG203" s="4"/>
      <c r="AH203" s="56"/>
      <c r="AI203" s="2">
        <v>1500000</v>
      </c>
      <c r="AJ203" s="3" t="s">
        <v>2526</v>
      </c>
      <c r="AK203" s="2">
        <v>2163000</v>
      </c>
      <c r="AL203" s="51">
        <v>405000</v>
      </c>
      <c r="AM203" s="51">
        <v>1743000</v>
      </c>
      <c r="AN203" s="52">
        <f t="shared" si="26"/>
        <v>420000</v>
      </c>
      <c r="AO203" s="56" t="s">
        <v>2527</v>
      </c>
    </row>
    <row r="204" spans="1:41" hidden="1">
      <c r="A204" s="56">
        <v>199</v>
      </c>
      <c r="B204" s="57" t="s">
        <v>1420</v>
      </c>
      <c r="C204" s="56" t="s">
        <v>240</v>
      </c>
      <c r="D204" s="56" t="s">
        <v>241</v>
      </c>
      <c r="E204" s="56" t="s">
        <v>1431</v>
      </c>
      <c r="F204" s="58" t="s">
        <v>1432</v>
      </c>
      <c r="G204" s="56" t="s">
        <v>136</v>
      </c>
      <c r="H204" s="59" t="s">
        <v>1433</v>
      </c>
      <c r="I204" s="56" t="s">
        <v>2839</v>
      </c>
      <c r="J204" s="47" t="s">
        <v>1434</v>
      </c>
      <c r="K204" s="47" t="s">
        <v>1435</v>
      </c>
      <c r="L204" s="56">
        <v>3</v>
      </c>
      <c r="M204" s="56" t="s">
        <v>1436</v>
      </c>
      <c r="N204" s="56" t="s">
        <v>1437</v>
      </c>
      <c r="O204" s="47" t="s">
        <v>567</v>
      </c>
      <c r="P204" s="158" t="s">
        <v>1438</v>
      </c>
      <c r="Q204" s="158" t="s">
        <v>1431</v>
      </c>
      <c r="R204" s="1">
        <v>63.752710998909862</v>
      </c>
      <c r="S204" s="5">
        <v>0</v>
      </c>
      <c r="T204" s="56">
        <v>3.17</v>
      </c>
      <c r="U204" s="56">
        <v>4.5</v>
      </c>
      <c r="V204" s="6">
        <v>63.752710998909862</v>
      </c>
      <c r="W204" s="56" t="s">
        <v>0</v>
      </c>
      <c r="X204" s="56"/>
      <c r="Y204" s="61">
        <v>4</v>
      </c>
      <c r="Z204" s="2">
        <v>212440</v>
      </c>
      <c r="AA204" s="63" t="e">
        <f t="shared" ref="AA204" ca="1" si="27">COUNTIF(OFFSET(INDIRECT("'"&amp;$W204&amp;"'!$A$2:$A$15"),0,$Y204),"&lt;="&amp;$Z204)</f>
        <v>#REF!</v>
      </c>
      <c r="AB204" s="80" t="e">
        <f t="shared" ref="AB204" ca="1" si="28">IF(INDEX(INDIRECT("'"&amp;$W204&amp;"'!$B$2:$K$15"),$AA204,$Y204)=0,$Z204,INDEX(INDIRECT("'"&amp;$W204&amp;"'!$B$2:$K$15"),$AA204,$Y204))</f>
        <v>#REF!</v>
      </c>
      <c r="AC204" s="80" t="str">
        <f t="shared" ref="AC204" ca="1" si="29">IF(ISERROR(INDEX(INDIRECT("'"&amp;$W204&amp;"'!$B$2:$K$15"),$AA204+1,$Y204)),$C$25,INDEX(INDIRECT("'"&amp;$W204&amp;"'!$B$2:$K$15"),$AA204+1,$Y204))</f>
        <v>희망나래</v>
      </c>
      <c r="AD204" s="81" t="e">
        <f t="shared" ref="AD204" ca="1" si="30">INDEX(INDIRECT("'"&amp;$W204&amp;"'!$A$2:$A$15"),$AA204)</f>
        <v>#REF!</v>
      </c>
      <c r="AE204" s="81" t="e">
        <f t="shared" ref="AE204" ca="1" si="31">IF(ISERROR(INDEX(INDIRECT("'"&amp;$W204&amp;"'!$A$2:$A$15"),$AA204+1)),INDEX(INDIRECT("'"&amp;$W204&amp;"'!$A$2:$A$15"),$AA204),INDEX(INDIRECT("'"&amp;$W204&amp;"'!$A$2:$A$15"),$AA204+1))</f>
        <v>#REF!</v>
      </c>
      <c r="AF204" s="60" t="e">
        <f t="shared" ref="AF204" ca="1" si="32">$AD204+($AE204-$AD204)*($Z204-$AB204)/($AC204-$AB204)</f>
        <v>#REF!</v>
      </c>
      <c r="AG204" s="4"/>
      <c r="AH204" s="56"/>
      <c r="AI204" s="2">
        <v>1500000</v>
      </c>
      <c r="AJ204" s="3" t="s">
        <v>1439</v>
      </c>
      <c r="AK204" s="2">
        <v>2012000</v>
      </c>
      <c r="AL204" s="51">
        <v>0</v>
      </c>
      <c r="AM204" s="51"/>
      <c r="AN204" s="52">
        <f t="shared" ref="AN204" si="33">IF($AM204&gt;$AL204,$AK204-$AM204,$AK204-$AL204)</f>
        <v>2012000</v>
      </c>
      <c r="AO204" s="56"/>
    </row>
    <row r="205" spans="1:41" hidden="1">
      <c r="A205" s="56">
        <v>200</v>
      </c>
      <c r="B205" s="57" t="s">
        <v>1420</v>
      </c>
      <c r="C205" s="56" t="s">
        <v>240</v>
      </c>
      <c r="D205" s="56" t="s">
        <v>241</v>
      </c>
      <c r="E205" s="56" t="s">
        <v>1440</v>
      </c>
      <c r="F205" s="58" t="s">
        <v>1441</v>
      </c>
      <c r="G205" s="56" t="s">
        <v>136</v>
      </c>
      <c r="H205" s="59" t="s">
        <v>1442</v>
      </c>
      <c r="I205" s="56" t="s">
        <v>2839</v>
      </c>
      <c r="J205" s="47" t="s">
        <v>508</v>
      </c>
      <c r="K205" s="47" t="s">
        <v>1443</v>
      </c>
      <c r="L205" s="56">
        <v>4</v>
      </c>
      <c r="M205" s="56" t="s">
        <v>1444</v>
      </c>
      <c r="N205" s="56" t="s">
        <v>1445</v>
      </c>
      <c r="O205" s="47" t="s">
        <v>567</v>
      </c>
      <c r="P205" s="158" t="s">
        <v>1446</v>
      </c>
      <c r="Q205" s="158" t="s">
        <v>1440</v>
      </c>
      <c r="R205" s="48">
        <v>65.083596305008896</v>
      </c>
      <c r="S205" s="54">
        <v>0</v>
      </c>
      <c r="T205" s="56">
        <v>4.3499999999999996</v>
      </c>
      <c r="U205" s="56">
        <v>4.5</v>
      </c>
      <c r="V205" s="55">
        <v>65.083596305008896</v>
      </c>
      <c r="W205" s="56" t="s">
        <v>0</v>
      </c>
      <c r="X205" s="56"/>
      <c r="Y205" s="61">
        <v>4</v>
      </c>
      <c r="Z205" s="49">
        <v>207540</v>
      </c>
      <c r="AA205" s="65">
        <v>8</v>
      </c>
      <c r="AB205" s="83">
        <v>203558</v>
      </c>
      <c r="AC205" s="83">
        <v>220987</v>
      </c>
      <c r="AD205" s="81">
        <v>1.2</v>
      </c>
      <c r="AE205" s="81">
        <v>1.3</v>
      </c>
      <c r="AF205" s="60">
        <v>1.2229100923747775</v>
      </c>
      <c r="AG205" s="53"/>
      <c r="AH205" s="56"/>
      <c r="AI205" s="2">
        <v>1219000</v>
      </c>
      <c r="AJ205" s="3" t="s">
        <v>1447</v>
      </c>
      <c r="AK205" s="2">
        <v>1544000</v>
      </c>
      <c r="AL205" s="51">
        <v>325000</v>
      </c>
      <c r="AM205" s="51"/>
      <c r="AN205" s="52">
        <v>1219000</v>
      </c>
      <c r="AO205" s="56"/>
    </row>
    <row r="206" spans="1:41" hidden="1">
      <c r="A206" s="56">
        <v>201</v>
      </c>
      <c r="B206" s="57" t="s">
        <v>1420</v>
      </c>
      <c r="C206" s="56" t="s">
        <v>240</v>
      </c>
      <c r="D206" s="56" t="s">
        <v>241</v>
      </c>
      <c r="E206" s="56" t="s">
        <v>1448</v>
      </c>
      <c r="F206" s="58" t="s">
        <v>1449</v>
      </c>
      <c r="G206" s="56" t="s">
        <v>136</v>
      </c>
      <c r="H206" s="59" t="s">
        <v>1450</v>
      </c>
      <c r="I206" s="56" t="s">
        <v>2839</v>
      </c>
      <c r="J206" s="47" t="s">
        <v>1451</v>
      </c>
      <c r="K206" s="47" t="s">
        <v>1452</v>
      </c>
      <c r="L206" s="56">
        <v>4</v>
      </c>
      <c r="M206" s="56" t="s">
        <v>1453</v>
      </c>
      <c r="N206" s="56" t="s">
        <v>1454</v>
      </c>
      <c r="O206" s="56" t="s">
        <v>212</v>
      </c>
      <c r="P206" s="159" t="s">
        <v>1455</v>
      </c>
      <c r="Q206" s="159" t="s">
        <v>1448</v>
      </c>
      <c r="R206" s="48">
        <v>78.452703037510531</v>
      </c>
      <c r="S206" s="54">
        <v>0</v>
      </c>
      <c r="T206" s="56">
        <v>4.2</v>
      </c>
      <c r="U206" s="56">
        <v>4.5</v>
      </c>
      <c r="V206" s="55">
        <v>78.452703037510531</v>
      </c>
      <c r="W206" s="56" t="s">
        <v>0</v>
      </c>
      <c r="X206" s="56"/>
      <c r="Y206" s="61">
        <v>4</v>
      </c>
      <c r="Z206" s="49">
        <v>185270</v>
      </c>
      <c r="AA206" s="65">
        <v>4</v>
      </c>
      <c r="AB206" s="83">
        <v>159583</v>
      </c>
      <c r="AC206" s="83">
        <v>179764</v>
      </c>
      <c r="AD206" s="81">
        <v>0.8</v>
      </c>
      <c r="AE206" s="81">
        <v>0.9</v>
      </c>
      <c r="AF206" s="60">
        <v>0.88868242406223674</v>
      </c>
      <c r="AG206" s="53"/>
      <c r="AH206" s="56"/>
      <c r="AI206" s="2">
        <v>1121500</v>
      </c>
      <c r="AJ206" s="3" t="s">
        <v>1456</v>
      </c>
      <c r="AK206" s="2">
        <v>3371500</v>
      </c>
      <c r="AL206" s="51">
        <v>2250000</v>
      </c>
      <c r="AM206" s="51"/>
      <c r="AN206" s="52">
        <v>1121500</v>
      </c>
      <c r="AO206" s="56" t="s">
        <v>1457</v>
      </c>
    </row>
    <row r="207" spans="1:41" hidden="1">
      <c r="A207" s="56">
        <v>202</v>
      </c>
      <c r="B207" s="57" t="s">
        <v>1420</v>
      </c>
      <c r="C207" s="56" t="s">
        <v>30</v>
      </c>
      <c r="D207" s="56" t="s">
        <v>31</v>
      </c>
      <c r="E207" s="56" t="s">
        <v>1458</v>
      </c>
      <c r="F207" s="58" t="s">
        <v>1459</v>
      </c>
      <c r="G207" s="56" t="s">
        <v>136</v>
      </c>
      <c r="H207" s="59" t="s">
        <v>1460</v>
      </c>
      <c r="I207" s="56" t="s">
        <v>2839</v>
      </c>
      <c r="J207" s="47" t="s">
        <v>1325</v>
      </c>
      <c r="K207" s="47" t="s">
        <v>1461</v>
      </c>
      <c r="L207" s="56">
        <v>1</v>
      </c>
      <c r="M207" s="56" t="s">
        <v>1462</v>
      </c>
      <c r="N207" s="56" t="s">
        <v>1463</v>
      </c>
      <c r="O207" s="56" t="s">
        <v>567</v>
      </c>
      <c r="P207" s="159" t="s">
        <v>1464</v>
      </c>
      <c r="Q207" s="159" t="s">
        <v>1458</v>
      </c>
      <c r="R207" s="48">
        <v>98</v>
      </c>
      <c r="S207" s="54">
        <v>0</v>
      </c>
      <c r="T207" s="56"/>
      <c r="U207" s="56"/>
      <c r="V207" s="55">
        <v>100</v>
      </c>
      <c r="W207" s="56" t="s">
        <v>41</v>
      </c>
      <c r="X207" s="56" t="s">
        <v>33</v>
      </c>
      <c r="Y207" s="61">
        <v>4</v>
      </c>
      <c r="Z207" s="49" t="s">
        <v>882</v>
      </c>
      <c r="AA207" s="65" t="e">
        <v>#REF!</v>
      </c>
      <c r="AB207" s="83" t="e">
        <v>#REF!</v>
      </c>
      <c r="AC207" s="83">
        <v>0</v>
      </c>
      <c r="AD207" s="81" t="e">
        <v>#REF!</v>
      </c>
      <c r="AE207" s="81" t="e">
        <v>#REF!</v>
      </c>
      <c r="AF207" s="60" t="e">
        <v>#REF!</v>
      </c>
      <c r="AG207" s="53">
        <v>28</v>
      </c>
      <c r="AH207" s="56"/>
      <c r="AI207" s="2">
        <v>1500000</v>
      </c>
      <c r="AJ207" s="50"/>
      <c r="AK207" s="49"/>
      <c r="AL207" s="51"/>
      <c r="AM207" s="51"/>
      <c r="AN207" s="52">
        <v>0</v>
      </c>
      <c r="AO207" s="56"/>
    </row>
    <row r="208" spans="1:41" hidden="1">
      <c r="A208" s="56">
        <v>203</v>
      </c>
      <c r="B208" s="57" t="s">
        <v>1420</v>
      </c>
      <c r="C208" s="56" t="s">
        <v>30</v>
      </c>
      <c r="D208" s="56" t="s">
        <v>31</v>
      </c>
      <c r="E208" s="56" t="s">
        <v>1465</v>
      </c>
      <c r="F208" s="58" t="s">
        <v>1466</v>
      </c>
      <c r="G208" s="56" t="s">
        <v>32</v>
      </c>
      <c r="H208" s="59" t="s">
        <v>1467</v>
      </c>
      <c r="I208" s="56" t="s">
        <v>2839</v>
      </c>
      <c r="J208" s="47" t="s">
        <v>1468</v>
      </c>
      <c r="K208" s="47" t="s">
        <v>1469</v>
      </c>
      <c r="L208" s="56">
        <v>3</v>
      </c>
      <c r="M208" s="56" t="s">
        <v>1470</v>
      </c>
      <c r="N208" s="56" t="s">
        <v>1471</v>
      </c>
      <c r="O208" s="56" t="s">
        <v>277</v>
      </c>
      <c r="P208" s="159" t="s">
        <v>1472</v>
      </c>
      <c r="Q208" s="159" t="s">
        <v>1465</v>
      </c>
      <c r="R208" s="48">
        <v>97.259999999999991</v>
      </c>
      <c r="S208" s="54">
        <v>0</v>
      </c>
      <c r="T208" s="56"/>
      <c r="U208" s="56"/>
      <c r="V208" s="55">
        <v>98</v>
      </c>
      <c r="W208" s="56" t="s">
        <v>41</v>
      </c>
      <c r="X208" s="56" t="s">
        <v>323</v>
      </c>
      <c r="Y208" s="61">
        <v>3</v>
      </c>
      <c r="Z208" s="49" t="s">
        <v>882</v>
      </c>
      <c r="AA208" s="65" t="e">
        <v>#REF!</v>
      </c>
      <c r="AB208" s="83" t="e">
        <v>#REF!</v>
      </c>
      <c r="AC208" s="83">
        <v>0</v>
      </c>
      <c r="AD208" s="81" t="e">
        <v>#REF!</v>
      </c>
      <c r="AE208" s="81" t="e">
        <v>#REF!</v>
      </c>
      <c r="AF208" s="60" t="e">
        <v>#REF!</v>
      </c>
      <c r="AG208" s="53">
        <v>28.66</v>
      </c>
      <c r="AH208" s="56"/>
      <c r="AI208" s="2">
        <v>1500000</v>
      </c>
      <c r="AJ208" s="50"/>
      <c r="AK208" s="49"/>
      <c r="AL208" s="51"/>
      <c r="AM208" s="51"/>
      <c r="AN208" s="52">
        <v>0</v>
      </c>
      <c r="AO208" s="56"/>
    </row>
    <row r="209" spans="1:41" hidden="1">
      <c r="A209" s="56">
        <v>204</v>
      </c>
      <c r="B209" s="57" t="s">
        <v>1420</v>
      </c>
      <c r="C209" s="56" t="s">
        <v>30</v>
      </c>
      <c r="D209" s="56" t="s">
        <v>31</v>
      </c>
      <c r="E209" s="56" t="s">
        <v>1473</v>
      </c>
      <c r="F209" s="58" t="s">
        <v>1474</v>
      </c>
      <c r="G209" s="56" t="s">
        <v>136</v>
      </c>
      <c r="H209" s="59" t="s">
        <v>1475</v>
      </c>
      <c r="I209" s="56" t="s">
        <v>2838</v>
      </c>
      <c r="J209" s="47" t="s">
        <v>1476</v>
      </c>
      <c r="K209" s="47" t="s">
        <v>1477</v>
      </c>
      <c r="L209" s="56">
        <v>2</v>
      </c>
      <c r="M209" s="56" t="s">
        <v>1478</v>
      </c>
      <c r="N209" s="56" t="s">
        <v>1479</v>
      </c>
      <c r="O209" s="56" t="s">
        <v>567</v>
      </c>
      <c r="P209" s="159" t="s">
        <v>1480</v>
      </c>
      <c r="Q209" s="159" t="s">
        <v>1473</v>
      </c>
      <c r="R209" s="48">
        <v>88.6</v>
      </c>
      <c r="S209" s="54">
        <v>0</v>
      </c>
      <c r="T209" s="56"/>
      <c r="U209" s="56"/>
      <c r="V209" s="55">
        <v>98</v>
      </c>
      <c r="W209" s="56" t="s">
        <v>41</v>
      </c>
      <c r="X209" s="56" t="s">
        <v>323</v>
      </c>
      <c r="Y209" s="61">
        <v>4</v>
      </c>
      <c r="Z209" s="49" t="s">
        <v>882</v>
      </c>
      <c r="AA209" s="65" t="e">
        <v>#REF!</v>
      </c>
      <c r="AB209" s="83" t="e">
        <v>#REF!</v>
      </c>
      <c r="AC209" s="83">
        <v>0</v>
      </c>
      <c r="AD209" s="81" t="e">
        <v>#REF!</v>
      </c>
      <c r="AE209" s="81" t="e">
        <v>#REF!</v>
      </c>
      <c r="AF209" s="60" t="e">
        <v>#REF!</v>
      </c>
      <c r="AG209" s="53">
        <v>20</v>
      </c>
      <c r="AH209" s="56"/>
      <c r="AI209" s="2">
        <v>500000</v>
      </c>
      <c r="AJ209" s="50"/>
      <c r="AK209" s="49"/>
      <c r="AL209" s="51"/>
      <c r="AM209" s="51"/>
      <c r="AN209" s="52">
        <v>0</v>
      </c>
      <c r="AO209" s="56"/>
    </row>
    <row r="210" spans="1:41" hidden="1">
      <c r="A210" s="56">
        <v>205</v>
      </c>
      <c r="B210" s="57" t="s">
        <v>1420</v>
      </c>
      <c r="C210" s="56" t="s">
        <v>30</v>
      </c>
      <c r="D210" s="56" t="s">
        <v>31</v>
      </c>
      <c r="E210" s="56" t="s">
        <v>1481</v>
      </c>
      <c r="F210" s="58" t="s">
        <v>1482</v>
      </c>
      <c r="G210" s="56" t="s">
        <v>136</v>
      </c>
      <c r="H210" s="59" t="s">
        <v>1483</v>
      </c>
      <c r="I210" s="56" t="s">
        <v>2839</v>
      </c>
      <c r="J210" s="47" t="s">
        <v>1484</v>
      </c>
      <c r="K210" s="47" t="s">
        <v>728</v>
      </c>
      <c r="L210" s="56">
        <v>2</v>
      </c>
      <c r="M210" s="56" t="s">
        <v>1485</v>
      </c>
      <c r="N210" s="56" t="s">
        <v>1486</v>
      </c>
      <c r="O210" s="56" t="s">
        <v>567</v>
      </c>
      <c r="P210" s="159" t="s">
        <v>1487</v>
      </c>
      <c r="Q210" s="159" t="s">
        <v>1481</v>
      </c>
      <c r="R210" s="48">
        <v>90.33</v>
      </c>
      <c r="S210" s="54">
        <v>0</v>
      </c>
      <c r="T210" s="56"/>
      <c r="U210" s="56"/>
      <c r="V210" s="55">
        <v>100</v>
      </c>
      <c r="W210" s="56" t="s">
        <v>41</v>
      </c>
      <c r="X210" s="56" t="s">
        <v>33</v>
      </c>
      <c r="Y210" s="61">
        <v>4</v>
      </c>
      <c r="Z210" s="49" t="s">
        <v>882</v>
      </c>
      <c r="AA210" s="65" t="e">
        <v>#REF!</v>
      </c>
      <c r="AB210" s="83" t="e">
        <v>#REF!</v>
      </c>
      <c r="AC210" s="83">
        <v>0</v>
      </c>
      <c r="AD210" s="81" t="e">
        <v>#REF!</v>
      </c>
      <c r="AE210" s="81" t="e">
        <v>#REF!</v>
      </c>
      <c r="AF210" s="60" t="e">
        <v>#REF!</v>
      </c>
      <c r="AG210" s="53">
        <v>20.329999999999998</v>
      </c>
      <c r="AH210" s="56"/>
      <c r="AI210" s="2">
        <v>1500000</v>
      </c>
      <c r="AJ210" s="50"/>
      <c r="AK210" s="49"/>
      <c r="AL210" s="51"/>
      <c r="AM210" s="51"/>
      <c r="AN210" s="52">
        <v>0</v>
      </c>
      <c r="AO210" s="56"/>
    </row>
    <row r="211" spans="1:41" hidden="1">
      <c r="A211" s="56">
        <v>206</v>
      </c>
      <c r="B211" s="57" t="s">
        <v>1488</v>
      </c>
      <c r="C211" s="31" t="s">
        <v>30</v>
      </c>
      <c r="D211" s="31" t="s">
        <v>31</v>
      </c>
      <c r="E211" s="31" t="s">
        <v>1489</v>
      </c>
      <c r="F211" s="32" t="s">
        <v>1490</v>
      </c>
      <c r="G211" s="31" t="s">
        <v>32</v>
      </c>
      <c r="H211" s="107" t="s">
        <v>1491</v>
      </c>
      <c r="I211" s="31" t="s">
        <v>2843</v>
      </c>
      <c r="J211" s="31" t="s">
        <v>1492</v>
      </c>
      <c r="K211" s="31" t="s">
        <v>1493</v>
      </c>
      <c r="L211" s="31">
        <v>3</v>
      </c>
      <c r="M211" s="31" t="s">
        <v>1494</v>
      </c>
      <c r="N211" s="56" t="s">
        <v>1495</v>
      </c>
      <c r="O211" s="56" t="s">
        <v>141</v>
      </c>
      <c r="P211" s="159" t="s">
        <v>1496</v>
      </c>
      <c r="Q211" s="159" t="s">
        <v>1489</v>
      </c>
      <c r="R211" s="48">
        <v>95</v>
      </c>
      <c r="S211" s="54">
        <v>0</v>
      </c>
      <c r="T211" s="56"/>
      <c r="U211" s="56"/>
      <c r="V211" s="55">
        <v>100</v>
      </c>
      <c r="W211" s="56" t="s">
        <v>41</v>
      </c>
      <c r="X211" s="56" t="s">
        <v>33</v>
      </c>
      <c r="Y211" s="61"/>
      <c r="Z211" s="49"/>
      <c r="AA211" s="65" t="e">
        <v>#REF!</v>
      </c>
      <c r="AB211" s="83" t="e">
        <v>#REF!</v>
      </c>
      <c r="AC211" s="83">
        <v>0</v>
      </c>
      <c r="AD211" s="81" t="e">
        <v>#REF!</v>
      </c>
      <c r="AE211" s="81" t="e">
        <v>#REF!</v>
      </c>
      <c r="AF211" s="60" t="e">
        <v>#REF!</v>
      </c>
      <c r="AG211" s="53">
        <v>25</v>
      </c>
      <c r="AH211" s="56"/>
      <c r="AI211" s="2">
        <v>500000</v>
      </c>
      <c r="AJ211" s="50"/>
      <c r="AK211" s="49"/>
      <c r="AL211" s="51"/>
      <c r="AM211" s="51"/>
      <c r="AN211" s="52">
        <v>0</v>
      </c>
      <c r="AO211" s="56"/>
    </row>
    <row r="212" spans="1:41" hidden="1">
      <c r="A212" s="56">
        <v>207</v>
      </c>
      <c r="B212" s="57" t="s">
        <v>1488</v>
      </c>
      <c r="C212" s="31" t="s">
        <v>30</v>
      </c>
      <c r="D212" s="31" t="s">
        <v>31</v>
      </c>
      <c r="E212" s="31" t="s">
        <v>1497</v>
      </c>
      <c r="F212" s="32" t="s">
        <v>1498</v>
      </c>
      <c r="G212" s="31" t="s">
        <v>136</v>
      </c>
      <c r="H212" s="107" t="s">
        <v>1499</v>
      </c>
      <c r="I212" s="31" t="s">
        <v>2843</v>
      </c>
      <c r="J212" s="31" t="s">
        <v>1500</v>
      </c>
      <c r="K212" s="31" t="s">
        <v>268</v>
      </c>
      <c r="L212" s="31">
        <v>1</v>
      </c>
      <c r="M212" s="31" t="s">
        <v>1501</v>
      </c>
      <c r="N212" s="56" t="s">
        <v>1502</v>
      </c>
      <c r="O212" s="56" t="s">
        <v>141</v>
      </c>
      <c r="P212" s="159" t="s">
        <v>1503</v>
      </c>
      <c r="Q212" s="159" t="s">
        <v>1497</v>
      </c>
      <c r="R212" s="48">
        <v>94</v>
      </c>
      <c r="S212" s="54">
        <v>0</v>
      </c>
      <c r="T212" s="56"/>
      <c r="U212" s="56"/>
      <c r="V212" s="55">
        <v>100</v>
      </c>
      <c r="W212" s="56" t="s">
        <v>41</v>
      </c>
      <c r="X212" s="56" t="s">
        <v>33</v>
      </c>
      <c r="Y212" s="61">
        <v>3</v>
      </c>
      <c r="Z212" s="49">
        <v>0</v>
      </c>
      <c r="AA212" s="65" t="e">
        <v>#REF!</v>
      </c>
      <c r="AB212" s="83" t="e">
        <v>#REF!</v>
      </c>
      <c r="AC212" s="83">
        <v>0</v>
      </c>
      <c r="AD212" s="81" t="e">
        <v>#REF!</v>
      </c>
      <c r="AE212" s="81" t="e">
        <v>#REF!</v>
      </c>
      <c r="AF212" s="60" t="e">
        <v>#REF!</v>
      </c>
      <c r="AG212" s="53">
        <v>24</v>
      </c>
      <c r="AH212" s="56"/>
      <c r="AI212" s="2">
        <v>500000</v>
      </c>
      <c r="AJ212" s="50"/>
      <c r="AK212" s="49"/>
      <c r="AL212" s="51"/>
      <c r="AM212" s="51"/>
      <c r="AN212" s="52">
        <v>0</v>
      </c>
      <c r="AO212" s="56"/>
    </row>
    <row r="213" spans="1:41" hidden="1">
      <c r="A213" s="56">
        <v>208</v>
      </c>
      <c r="B213" s="57" t="s">
        <v>1488</v>
      </c>
      <c r="C213" s="31" t="s">
        <v>30</v>
      </c>
      <c r="D213" s="31" t="s">
        <v>31</v>
      </c>
      <c r="E213" s="31" t="s">
        <v>1504</v>
      </c>
      <c r="F213" s="32" t="s">
        <v>1505</v>
      </c>
      <c r="G213" s="31" t="s">
        <v>136</v>
      </c>
      <c r="H213" s="107" t="s">
        <v>1506</v>
      </c>
      <c r="I213" s="31" t="s">
        <v>2843</v>
      </c>
      <c r="J213" s="31" t="s">
        <v>1507</v>
      </c>
      <c r="K213" s="31" t="s">
        <v>1508</v>
      </c>
      <c r="L213" s="31">
        <v>1</v>
      </c>
      <c r="M213" s="31" t="s">
        <v>1509</v>
      </c>
      <c r="N213" s="56" t="s">
        <v>1510</v>
      </c>
      <c r="O213" s="56" t="s">
        <v>141</v>
      </c>
      <c r="P213" s="159" t="s">
        <v>1511</v>
      </c>
      <c r="Q213" s="159" t="s">
        <v>1504</v>
      </c>
      <c r="R213" s="48">
        <v>92.199999999999989</v>
      </c>
      <c r="S213" s="54">
        <v>0</v>
      </c>
      <c r="T213" s="56"/>
      <c r="U213" s="56"/>
      <c r="V213" s="55">
        <v>96</v>
      </c>
      <c r="W213" s="56" t="s">
        <v>41</v>
      </c>
      <c r="X213" s="56" t="s">
        <v>76</v>
      </c>
      <c r="Y213" s="61">
        <v>2</v>
      </c>
      <c r="Z213" s="49"/>
      <c r="AA213" s="65" t="e">
        <v>#REF!</v>
      </c>
      <c r="AB213" s="83" t="e">
        <v>#REF!</v>
      </c>
      <c r="AC213" s="83">
        <v>0</v>
      </c>
      <c r="AD213" s="81" t="e">
        <v>#REF!</v>
      </c>
      <c r="AE213" s="81" t="e">
        <v>#REF!</v>
      </c>
      <c r="AF213" s="60" t="e">
        <v>#REF!</v>
      </c>
      <c r="AG213" s="53">
        <v>25</v>
      </c>
      <c r="AH213" s="56"/>
      <c r="AI213" s="2">
        <v>500000</v>
      </c>
      <c r="AJ213" s="50"/>
      <c r="AK213" s="49"/>
      <c r="AL213" s="51"/>
      <c r="AM213" s="51"/>
      <c r="AN213" s="52">
        <v>0</v>
      </c>
      <c r="AO213" s="56"/>
    </row>
    <row r="214" spans="1:41" hidden="1">
      <c r="A214" s="56">
        <v>209</v>
      </c>
      <c r="B214" s="57" t="s">
        <v>1488</v>
      </c>
      <c r="C214" s="31" t="s">
        <v>30</v>
      </c>
      <c r="D214" s="31" t="s">
        <v>31</v>
      </c>
      <c r="E214" s="31" t="s">
        <v>1512</v>
      </c>
      <c r="F214" s="32" t="s">
        <v>1513</v>
      </c>
      <c r="G214" s="31" t="s">
        <v>32</v>
      </c>
      <c r="H214" s="107" t="s">
        <v>1514</v>
      </c>
      <c r="I214" s="56" t="s">
        <v>2839</v>
      </c>
      <c r="J214" s="31" t="s">
        <v>1213</v>
      </c>
      <c r="K214" s="31" t="s">
        <v>1424</v>
      </c>
      <c r="L214" s="31">
        <v>1</v>
      </c>
      <c r="M214" s="31" t="s">
        <v>1515</v>
      </c>
      <c r="N214" s="56" t="s">
        <v>1516</v>
      </c>
      <c r="O214" s="56" t="s">
        <v>141</v>
      </c>
      <c r="P214" s="159" t="s">
        <v>1517</v>
      </c>
      <c r="Q214" s="159" t="s">
        <v>1512</v>
      </c>
      <c r="R214" s="48">
        <v>92.199999999999989</v>
      </c>
      <c r="S214" s="54">
        <v>0</v>
      </c>
      <c r="T214" s="56"/>
      <c r="U214" s="56"/>
      <c r="V214" s="55">
        <v>96</v>
      </c>
      <c r="W214" s="56" t="s">
        <v>41</v>
      </c>
      <c r="X214" s="56" t="s">
        <v>76</v>
      </c>
      <c r="Y214" s="61">
        <v>4</v>
      </c>
      <c r="Z214" s="49"/>
      <c r="AA214" s="65" t="e">
        <v>#REF!</v>
      </c>
      <c r="AB214" s="83" t="e">
        <v>#REF!</v>
      </c>
      <c r="AC214" s="83">
        <v>0</v>
      </c>
      <c r="AD214" s="81" t="e">
        <v>#REF!</v>
      </c>
      <c r="AE214" s="81" t="e">
        <v>#REF!</v>
      </c>
      <c r="AF214" s="60" t="e">
        <v>#REF!</v>
      </c>
      <c r="AG214" s="53">
        <v>25</v>
      </c>
      <c r="AH214" s="56"/>
      <c r="AI214" s="2">
        <v>1500000</v>
      </c>
      <c r="AJ214" s="50"/>
      <c r="AK214" s="49"/>
      <c r="AL214" s="51"/>
      <c r="AM214" s="51"/>
      <c r="AN214" s="52">
        <v>0</v>
      </c>
      <c r="AO214" s="56"/>
    </row>
    <row r="215" spans="1:41" hidden="1">
      <c r="A215" s="56">
        <v>210</v>
      </c>
      <c r="B215" s="57" t="s">
        <v>1488</v>
      </c>
      <c r="C215" s="31" t="s">
        <v>30</v>
      </c>
      <c r="D215" s="31" t="s">
        <v>31</v>
      </c>
      <c r="E215" s="31" t="s">
        <v>1518</v>
      </c>
      <c r="F215" s="32" t="s">
        <v>1519</v>
      </c>
      <c r="G215" s="31" t="s">
        <v>136</v>
      </c>
      <c r="H215" s="107" t="s">
        <v>1520</v>
      </c>
      <c r="I215" s="56" t="s">
        <v>2839</v>
      </c>
      <c r="J215" s="31" t="s">
        <v>1213</v>
      </c>
      <c r="K215" s="31" t="s">
        <v>1521</v>
      </c>
      <c r="L215" s="31">
        <v>1</v>
      </c>
      <c r="M215" s="31" t="s">
        <v>1522</v>
      </c>
      <c r="N215" s="56" t="s">
        <v>1523</v>
      </c>
      <c r="O215" s="56" t="s">
        <v>141</v>
      </c>
      <c r="P215" s="159" t="s">
        <v>1524</v>
      </c>
      <c r="Q215" s="159" t="s">
        <v>1518</v>
      </c>
      <c r="R215" s="48">
        <v>88</v>
      </c>
      <c r="S215" s="54">
        <v>0</v>
      </c>
      <c r="T215" s="56"/>
      <c r="U215" s="56"/>
      <c r="V215" s="55">
        <v>100</v>
      </c>
      <c r="W215" s="56" t="s">
        <v>41</v>
      </c>
      <c r="X215" s="56" t="s">
        <v>33</v>
      </c>
      <c r="Y215" s="61"/>
      <c r="Z215" s="49"/>
      <c r="AA215" s="65" t="e">
        <v>#REF!</v>
      </c>
      <c r="AB215" s="83" t="e">
        <v>#REF!</v>
      </c>
      <c r="AC215" s="83">
        <v>0</v>
      </c>
      <c r="AD215" s="81" t="e">
        <v>#REF!</v>
      </c>
      <c r="AE215" s="81" t="e">
        <v>#REF!</v>
      </c>
      <c r="AF215" s="60" t="e">
        <v>#REF!</v>
      </c>
      <c r="AG215" s="53">
        <v>18</v>
      </c>
      <c r="AH215" s="56"/>
      <c r="AI215" s="2">
        <v>1500000</v>
      </c>
      <c r="AJ215" s="50"/>
      <c r="AK215" s="49"/>
      <c r="AL215" s="51"/>
      <c r="AM215" s="51"/>
      <c r="AN215" s="52">
        <v>0</v>
      </c>
      <c r="AO215" s="56"/>
    </row>
    <row r="216" spans="1:41" hidden="1">
      <c r="A216" s="56">
        <v>211</v>
      </c>
      <c r="B216" s="57" t="s">
        <v>1488</v>
      </c>
      <c r="C216" s="31" t="s">
        <v>30</v>
      </c>
      <c r="D216" s="31" t="s">
        <v>31</v>
      </c>
      <c r="E216" s="31" t="s">
        <v>1525</v>
      </c>
      <c r="F216" s="32" t="s">
        <v>1526</v>
      </c>
      <c r="G216" s="31" t="s">
        <v>136</v>
      </c>
      <c r="H216" s="107" t="s">
        <v>1527</v>
      </c>
      <c r="I216" s="56" t="s">
        <v>2839</v>
      </c>
      <c r="J216" s="31" t="s">
        <v>1528</v>
      </c>
      <c r="K216" s="31" t="s">
        <v>1529</v>
      </c>
      <c r="L216" s="31">
        <v>1</v>
      </c>
      <c r="M216" s="31" t="s">
        <v>1530</v>
      </c>
      <c r="N216" s="56" t="s">
        <v>1531</v>
      </c>
      <c r="O216" s="56" t="s">
        <v>141</v>
      </c>
      <c r="P216" s="159" t="s">
        <v>1532</v>
      </c>
      <c r="Q216" s="159" t="s">
        <v>1525</v>
      </c>
      <c r="R216" s="48">
        <v>86.399999999999991</v>
      </c>
      <c r="S216" s="54">
        <v>0</v>
      </c>
      <c r="T216" s="56"/>
      <c r="U216" s="56"/>
      <c r="V216" s="55">
        <v>92</v>
      </c>
      <c r="W216" s="56" t="s">
        <v>180</v>
      </c>
      <c r="X216" s="56"/>
      <c r="Y216" s="61">
        <v>4</v>
      </c>
      <c r="Z216" s="49">
        <v>38310</v>
      </c>
      <c r="AA216" s="65" t="e">
        <v>#REF!</v>
      </c>
      <c r="AB216" s="83" t="e">
        <v>#REF!</v>
      </c>
      <c r="AC216" s="83">
        <v>0</v>
      </c>
      <c r="AD216" s="81" t="e">
        <v>#REF!</v>
      </c>
      <c r="AE216" s="81" t="e">
        <v>#REF!</v>
      </c>
      <c r="AF216" s="60" t="e">
        <v>#REF!</v>
      </c>
      <c r="AG216" s="53">
        <v>22</v>
      </c>
      <c r="AH216" s="56"/>
      <c r="AI216" s="2">
        <v>1500000</v>
      </c>
      <c r="AJ216" s="50"/>
      <c r="AK216" s="49"/>
      <c r="AL216" s="51"/>
      <c r="AM216" s="51"/>
      <c r="AN216" s="52">
        <v>0</v>
      </c>
      <c r="AO216" s="56"/>
    </row>
    <row r="217" spans="1:41" s="121" customFormat="1" hidden="1">
      <c r="A217" s="56">
        <v>212</v>
      </c>
      <c r="B217" s="57" t="s">
        <v>2484</v>
      </c>
      <c r="C217" s="56" t="s">
        <v>30</v>
      </c>
      <c r="D217" s="56" t="s">
        <v>31</v>
      </c>
      <c r="E217" s="56" t="s">
        <v>2485</v>
      </c>
      <c r="F217" s="58" t="s">
        <v>2486</v>
      </c>
      <c r="G217" s="56" t="s">
        <v>2487</v>
      </c>
      <c r="H217" s="107" t="s">
        <v>2488</v>
      </c>
      <c r="I217" s="56" t="s">
        <v>2837</v>
      </c>
      <c r="J217" s="47" t="s">
        <v>2489</v>
      </c>
      <c r="K217" s="47"/>
      <c r="L217" s="56">
        <v>2</v>
      </c>
      <c r="M217" s="56" t="s">
        <v>2490</v>
      </c>
      <c r="N217" s="56" t="s">
        <v>2491</v>
      </c>
      <c r="O217" s="56" t="s">
        <v>2492</v>
      </c>
      <c r="P217" s="159" t="s">
        <v>2493</v>
      </c>
      <c r="Q217" s="159" t="s">
        <v>2485</v>
      </c>
      <c r="R217" s="1">
        <v>100</v>
      </c>
      <c r="S217" s="5">
        <v>0</v>
      </c>
      <c r="T217" s="56">
        <v>0</v>
      </c>
      <c r="U217" s="56"/>
      <c r="V217" s="6">
        <v>100</v>
      </c>
      <c r="W217" s="56" t="s">
        <v>41</v>
      </c>
      <c r="X217" s="56" t="s">
        <v>33</v>
      </c>
      <c r="Y217" s="61">
        <v>2</v>
      </c>
      <c r="Z217" s="2"/>
      <c r="AA217" s="63" t="e">
        <f ca="1">COUNTIF(OFFSET(INDIRECT("'"&amp;$W217&amp;"'!$A$2:$A$15"),0,$Y217),"&lt;="&amp;$Z217)</f>
        <v>#REF!</v>
      </c>
      <c r="AB217" s="80" t="e">
        <f ca="1">IF(INDEX(INDIRECT("'"&amp;$W217&amp;"'!$B$2:$K$15"),$AA217,$Y217)=0,$Z217,INDEX(INDIRECT("'"&amp;$W217&amp;"'!$B$2:$K$15"),$AA217,$Y217))</f>
        <v>#REF!</v>
      </c>
      <c r="AC217" s="80" t="e">
        <f ca="1">IF(ISERROR(INDEX(INDIRECT("'"&amp;$W217&amp;"'!$B$2:$K$15"),$AA217+1,$Y217)),#REF!,INDEX(INDIRECT("'"&amp;$W217&amp;"'!$B$2:$K$15"),$AA217+1,$Y217))</f>
        <v>#REF!</v>
      </c>
      <c r="AD217" s="81" t="e">
        <f ca="1">INDEX(INDIRECT("'"&amp;$W217&amp;"'!$A$2:$A$15"),$AA217)</f>
        <v>#REF!</v>
      </c>
      <c r="AE217" s="81" t="e">
        <f ca="1">IF(ISERROR(INDEX(INDIRECT("'"&amp;$W217&amp;"'!$A$2:$A$15"),$AA217+1)),INDEX(INDIRECT("'"&amp;$W217&amp;"'!$A$2:$A$15"),$AA217),INDEX(INDIRECT("'"&amp;$W217&amp;"'!$A$2:$A$15"),$AA217+1))</f>
        <v>#REF!</v>
      </c>
      <c r="AF217" s="60" t="e">
        <f ca="1">$AD217+($AE217-$AD217)*($Z217-$AB217)/($AC217-$AB217)</f>
        <v>#REF!</v>
      </c>
      <c r="AG217" s="4">
        <v>30</v>
      </c>
      <c r="AH217" s="31"/>
      <c r="AI217" s="2">
        <v>300000</v>
      </c>
      <c r="AJ217" s="3"/>
      <c r="AK217" s="2"/>
      <c r="AL217" s="51"/>
      <c r="AM217" s="51"/>
      <c r="AN217" s="52">
        <f>IF($AM217&gt;$AL217,$AK217-$AM217,$AK217-$AL217)</f>
        <v>0</v>
      </c>
      <c r="AO217" s="56"/>
    </row>
    <row r="218" spans="1:41" s="121" customFormat="1" hidden="1">
      <c r="A218" s="56">
        <v>213</v>
      </c>
      <c r="B218" s="57" t="s">
        <v>2484</v>
      </c>
      <c r="C218" s="56" t="s">
        <v>30</v>
      </c>
      <c r="D218" s="56" t="s">
        <v>31</v>
      </c>
      <c r="E218" s="56" t="s">
        <v>2494</v>
      </c>
      <c r="F218" s="58" t="s">
        <v>2495</v>
      </c>
      <c r="G218" s="56" t="s">
        <v>2496</v>
      </c>
      <c r="H218" s="107" t="s">
        <v>2497</v>
      </c>
      <c r="I218" s="56" t="s">
        <v>2837</v>
      </c>
      <c r="J218" s="47" t="s">
        <v>2489</v>
      </c>
      <c r="K218" s="47"/>
      <c r="L218" s="56">
        <v>3</v>
      </c>
      <c r="M218" s="56" t="s">
        <v>2498</v>
      </c>
      <c r="N218" s="56" t="s">
        <v>2499</v>
      </c>
      <c r="O218" s="56" t="s">
        <v>2492</v>
      </c>
      <c r="P218" s="159" t="s">
        <v>2500</v>
      </c>
      <c r="Q218" s="159" t="s">
        <v>2494</v>
      </c>
      <c r="R218" s="1">
        <v>95.8</v>
      </c>
      <c r="S218" s="5">
        <v>0</v>
      </c>
      <c r="T218" s="56">
        <v>0</v>
      </c>
      <c r="U218" s="56"/>
      <c r="V218" s="6">
        <v>94</v>
      </c>
      <c r="W218" s="56" t="s">
        <v>41</v>
      </c>
      <c r="X218" s="56" t="s">
        <v>435</v>
      </c>
      <c r="Y218" s="61">
        <v>4</v>
      </c>
      <c r="Z218" s="2"/>
      <c r="AA218" s="63" t="e">
        <f ca="1">COUNTIF(OFFSET(INDIRECT("'"&amp;$W218&amp;"'!$A$2:$A$15"),0,$Y218),"&lt;="&amp;$Z218)</f>
        <v>#REF!</v>
      </c>
      <c r="AB218" s="80" t="e">
        <f ca="1">IF(INDEX(INDIRECT("'"&amp;$W218&amp;"'!$B$2:$K$15"),$AA218,$Y218)=0,$Z218,INDEX(INDIRECT("'"&amp;$W218&amp;"'!$B$2:$K$15"),$AA218,$Y218))</f>
        <v>#REF!</v>
      </c>
      <c r="AC218" s="80" t="e">
        <f ca="1">IF(ISERROR(INDEX(INDIRECT("'"&amp;$W218&amp;"'!$B$2:$K$15"),$AA218+1,$Y218)),#REF!,INDEX(INDIRECT("'"&amp;$W218&amp;"'!$B$2:$K$15"),$AA218+1,$Y218))</f>
        <v>#REF!</v>
      </c>
      <c r="AD218" s="81" t="e">
        <f ca="1">INDEX(INDIRECT("'"&amp;$W218&amp;"'!$A$2:$A$15"),$AA218)</f>
        <v>#REF!</v>
      </c>
      <c r="AE218" s="81" t="e">
        <f ca="1">IF(ISERROR(INDEX(INDIRECT("'"&amp;$W218&amp;"'!$A$2:$A$15"),$AA218+1)),INDEX(INDIRECT("'"&amp;$W218&amp;"'!$A$2:$A$15"),$AA218),INDEX(INDIRECT("'"&amp;$W218&amp;"'!$A$2:$A$15"),$AA218+1))</f>
        <v>#REF!</v>
      </c>
      <c r="AF218" s="60" t="e">
        <f ca="1">$AD218+($AE218-$AD218)*($Z218-$AB218)/($AC218-$AB218)</f>
        <v>#REF!</v>
      </c>
      <c r="AG218" s="4">
        <v>30</v>
      </c>
      <c r="AH218" s="31"/>
      <c r="AI218" s="2">
        <v>300000</v>
      </c>
      <c r="AJ218" s="3"/>
      <c r="AK218" s="2"/>
      <c r="AL218" s="51"/>
      <c r="AM218" s="51"/>
      <c r="AN218" s="52">
        <f>IF($AM218&gt;$AL218,$AK218-$AM218,$AK218-$AL218)</f>
        <v>0</v>
      </c>
      <c r="AO218" s="56"/>
    </row>
    <row r="219" spans="1:41" s="121" customFormat="1" hidden="1">
      <c r="A219" s="56">
        <v>214</v>
      </c>
      <c r="B219" s="57" t="s">
        <v>2377</v>
      </c>
      <c r="C219" s="56" t="s">
        <v>30</v>
      </c>
      <c r="D219" s="56" t="s">
        <v>31</v>
      </c>
      <c r="E219" s="56" t="s">
        <v>2379</v>
      </c>
      <c r="F219" s="58" t="s">
        <v>2380</v>
      </c>
      <c r="G219" s="56" t="s">
        <v>54</v>
      </c>
      <c r="H219" s="107" t="s">
        <v>2381</v>
      </c>
      <c r="I219" s="56" t="s">
        <v>2838</v>
      </c>
      <c r="J219" s="47" t="s">
        <v>2382</v>
      </c>
      <c r="K219" s="47" t="s">
        <v>2383</v>
      </c>
      <c r="L219" s="56">
        <v>1</v>
      </c>
      <c r="M219" s="56" t="s">
        <v>2384</v>
      </c>
      <c r="N219" s="56" t="s">
        <v>2385</v>
      </c>
      <c r="O219" s="56" t="s">
        <v>2378</v>
      </c>
      <c r="P219" s="159" t="s">
        <v>2386</v>
      </c>
      <c r="Q219" s="159" t="s">
        <v>2379</v>
      </c>
      <c r="R219" s="1">
        <v>100</v>
      </c>
      <c r="S219" s="5">
        <v>0</v>
      </c>
      <c r="T219" s="56">
        <v>0</v>
      </c>
      <c r="U219" s="56"/>
      <c r="V219" s="6">
        <v>100</v>
      </c>
      <c r="W219" s="56" t="s">
        <v>41</v>
      </c>
      <c r="X219" s="56" t="s">
        <v>33</v>
      </c>
      <c r="Y219" s="61">
        <v>2</v>
      </c>
      <c r="Z219" s="2"/>
      <c r="AA219" s="63" t="e">
        <f t="shared" ref="AA219:AA230" ca="1" si="34">COUNTIF(OFFSET(INDIRECT("'"&amp;$W219&amp;"'!$A$2:$A$15"),0,$Y219),"&lt;="&amp;$Z219)</f>
        <v>#REF!</v>
      </c>
      <c r="AB219" s="80" t="e">
        <f t="shared" ref="AB219:AB230" ca="1" si="35">IF(INDEX(INDIRECT("'"&amp;$W219&amp;"'!$B$2:$K$15"),$AA219,$Y219)=0,$Z219,INDEX(INDIRECT("'"&amp;$W219&amp;"'!$B$2:$K$15"),$AA219,$Y219))</f>
        <v>#REF!</v>
      </c>
      <c r="AC219" s="80" t="e">
        <f ca="1">IF(ISERROR(INDEX(INDIRECT("'"&amp;$W219&amp;"'!$B$2:$K$15"),$AA219+1,$Y219)),#REF!,INDEX(INDIRECT("'"&amp;$W219&amp;"'!$B$2:$K$15"),$AA219+1,$Y219))</f>
        <v>#REF!</v>
      </c>
      <c r="AD219" s="81" t="e">
        <f t="shared" ref="AD219:AD230" ca="1" si="36">INDEX(INDIRECT("'"&amp;$W219&amp;"'!$A$2:$A$15"),$AA219)</f>
        <v>#REF!</v>
      </c>
      <c r="AE219" s="81" t="e">
        <f t="shared" ref="AE219:AE230" ca="1" si="37">IF(ISERROR(INDEX(INDIRECT("'"&amp;$W219&amp;"'!$A$2:$A$15"),$AA219+1)),INDEX(INDIRECT("'"&amp;$W219&amp;"'!$A$2:$A$15"),$AA219),INDEX(INDIRECT("'"&amp;$W219&amp;"'!$A$2:$A$15"),$AA219+1))</f>
        <v>#REF!</v>
      </c>
      <c r="AF219" s="60" t="e">
        <f t="shared" ref="AF219:AF230" ca="1" si="38">$AD219+($AE219-$AD219)*($Z219-$AB219)/($AC219-$AB219)</f>
        <v>#REF!</v>
      </c>
      <c r="AG219" s="4">
        <v>30</v>
      </c>
      <c r="AH219" s="31"/>
      <c r="AI219" s="2">
        <v>500000</v>
      </c>
      <c r="AJ219" s="3"/>
      <c r="AK219" s="2"/>
      <c r="AL219" s="51"/>
      <c r="AM219" s="51"/>
      <c r="AN219" s="52">
        <f t="shared" ref="AN219:AN230" si="39">IF($AM219&gt;$AL219,$AK219-$AM219,$AK219-$AL219)</f>
        <v>0</v>
      </c>
      <c r="AO219" s="56"/>
    </row>
    <row r="220" spans="1:41" s="121" customFormat="1" hidden="1">
      <c r="A220" s="56">
        <v>215</v>
      </c>
      <c r="B220" s="57" t="s">
        <v>2377</v>
      </c>
      <c r="C220" s="56" t="s">
        <v>30</v>
      </c>
      <c r="D220" s="56" t="s">
        <v>31</v>
      </c>
      <c r="E220" s="56" t="s">
        <v>2387</v>
      </c>
      <c r="F220" s="58" t="s">
        <v>2388</v>
      </c>
      <c r="G220" s="56" t="s">
        <v>55</v>
      </c>
      <c r="H220" s="107" t="s">
        <v>2389</v>
      </c>
      <c r="I220" s="56" t="s">
        <v>2838</v>
      </c>
      <c r="J220" s="47" t="s">
        <v>57</v>
      </c>
      <c r="K220" s="47" t="s">
        <v>77</v>
      </c>
      <c r="L220" s="56">
        <v>1</v>
      </c>
      <c r="M220" s="56" t="s">
        <v>2390</v>
      </c>
      <c r="N220" s="56" t="s">
        <v>2391</v>
      </c>
      <c r="O220" s="56" t="s">
        <v>2378</v>
      </c>
      <c r="P220" s="159" t="s">
        <v>2392</v>
      </c>
      <c r="Q220" s="159" t="s">
        <v>2387</v>
      </c>
      <c r="R220" s="1">
        <v>98.6</v>
      </c>
      <c r="S220" s="5">
        <v>0</v>
      </c>
      <c r="T220" s="56">
        <v>0</v>
      </c>
      <c r="U220" s="56"/>
      <c r="V220" s="6">
        <v>98</v>
      </c>
      <c r="W220" s="56" t="s">
        <v>41</v>
      </c>
      <c r="X220" s="56" t="s">
        <v>128</v>
      </c>
      <c r="Y220" s="61">
        <v>1</v>
      </c>
      <c r="Z220" s="2"/>
      <c r="AA220" s="63" t="e">
        <f t="shared" ca="1" si="34"/>
        <v>#REF!</v>
      </c>
      <c r="AB220" s="80" t="e">
        <f t="shared" ca="1" si="35"/>
        <v>#REF!</v>
      </c>
      <c r="AC220" s="80" t="e">
        <f ca="1">IF(ISERROR(INDEX(INDIRECT("'"&amp;$W220&amp;"'!$B$2:$K$15"),$AA220+1,$Y220)),#REF!,INDEX(INDIRECT("'"&amp;$W220&amp;"'!$B$2:$K$15"),$AA220+1,$Y220))</f>
        <v>#REF!</v>
      </c>
      <c r="AD220" s="81" t="e">
        <f t="shared" ca="1" si="36"/>
        <v>#REF!</v>
      </c>
      <c r="AE220" s="81" t="e">
        <f t="shared" ca="1" si="37"/>
        <v>#REF!</v>
      </c>
      <c r="AF220" s="60" t="e">
        <f t="shared" ca="1" si="38"/>
        <v>#REF!</v>
      </c>
      <c r="AG220" s="4">
        <v>30</v>
      </c>
      <c r="AH220" s="31"/>
      <c r="AI220" s="2">
        <v>500000</v>
      </c>
      <c r="AJ220" s="3"/>
      <c r="AK220" s="2"/>
      <c r="AL220" s="51"/>
      <c r="AM220" s="51"/>
      <c r="AN220" s="52">
        <f t="shared" si="39"/>
        <v>0</v>
      </c>
      <c r="AO220" s="56"/>
    </row>
    <row r="221" spans="1:41" s="121" customFormat="1" hidden="1">
      <c r="A221" s="56">
        <v>216</v>
      </c>
      <c r="B221" s="57" t="s">
        <v>2377</v>
      </c>
      <c r="C221" s="56" t="s">
        <v>30</v>
      </c>
      <c r="D221" s="56" t="s">
        <v>31</v>
      </c>
      <c r="E221" s="56" t="s">
        <v>2393</v>
      </c>
      <c r="F221" s="58" t="s">
        <v>2394</v>
      </c>
      <c r="G221" s="56" t="s">
        <v>55</v>
      </c>
      <c r="H221" s="107" t="s">
        <v>2395</v>
      </c>
      <c r="I221" s="56" t="s">
        <v>2838</v>
      </c>
      <c r="J221" s="47" t="s">
        <v>2382</v>
      </c>
      <c r="K221" s="47" t="s">
        <v>2396</v>
      </c>
      <c r="L221" s="56">
        <v>3</v>
      </c>
      <c r="M221" s="56" t="s">
        <v>2397</v>
      </c>
      <c r="N221" s="56" t="s">
        <v>2398</v>
      </c>
      <c r="O221" s="56" t="s">
        <v>2378</v>
      </c>
      <c r="P221" s="159" t="s">
        <v>2399</v>
      </c>
      <c r="Q221" s="159" t="s">
        <v>2393</v>
      </c>
      <c r="R221" s="1">
        <v>97.199999999999989</v>
      </c>
      <c r="S221" s="5">
        <v>0</v>
      </c>
      <c r="T221" s="56">
        <v>0</v>
      </c>
      <c r="U221" s="56"/>
      <c r="V221" s="6">
        <v>96</v>
      </c>
      <c r="W221" s="56" t="s">
        <v>41</v>
      </c>
      <c r="X221" s="56" t="s">
        <v>76</v>
      </c>
      <c r="Y221" s="61">
        <v>3</v>
      </c>
      <c r="Z221" s="2">
        <v>46470</v>
      </c>
      <c r="AA221" s="63" t="e">
        <f t="shared" ca="1" si="34"/>
        <v>#REF!</v>
      </c>
      <c r="AB221" s="80" t="e">
        <f t="shared" ca="1" si="35"/>
        <v>#REF!</v>
      </c>
      <c r="AC221" s="80" t="e">
        <f ca="1">IF(ISERROR(INDEX(INDIRECT("'"&amp;$W221&amp;"'!$B$2:$K$15"),$AA221+1,$Y221)),#REF!,INDEX(INDIRECT("'"&amp;$W221&amp;"'!$B$2:$K$15"),$AA221+1,$Y221))</f>
        <v>#REF!</v>
      </c>
      <c r="AD221" s="81" t="e">
        <f t="shared" ca="1" si="36"/>
        <v>#REF!</v>
      </c>
      <c r="AE221" s="81" t="e">
        <f t="shared" ca="1" si="37"/>
        <v>#REF!</v>
      </c>
      <c r="AF221" s="60" t="e">
        <f t="shared" ca="1" si="38"/>
        <v>#REF!</v>
      </c>
      <c r="AG221" s="4">
        <v>30</v>
      </c>
      <c r="AH221" s="31" t="s">
        <v>2400</v>
      </c>
      <c r="AI221" s="2">
        <v>500000</v>
      </c>
      <c r="AJ221" s="3"/>
      <c r="AK221" s="2"/>
      <c r="AL221" s="51"/>
      <c r="AM221" s="51"/>
      <c r="AN221" s="52">
        <f t="shared" si="39"/>
        <v>0</v>
      </c>
      <c r="AO221" s="56"/>
    </row>
    <row r="222" spans="1:41" s="121" customFormat="1" hidden="1">
      <c r="A222" s="56">
        <v>217</v>
      </c>
      <c r="B222" s="57" t="s">
        <v>2377</v>
      </c>
      <c r="C222" s="56" t="s">
        <v>30</v>
      </c>
      <c r="D222" s="56" t="s">
        <v>31</v>
      </c>
      <c r="E222" s="56" t="s">
        <v>2401</v>
      </c>
      <c r="F222" s="58" t="s">
        <v>2402</v>
      </c>
      <c r="G222" s="56" t="s">
        <v>54</v>
      </c>
      <c r="H222" s="107" t="s">
        <v>2403</v>
      </c>
      <c r="I222" s="56" t="s">
        <v>2838</v>
      </c>
      <c r="J222" s="47" t="s">
        <v>2404</v>
      </c>
      <c r="K222" s="47" t="s">
        <v>2405</v>
      </c>
      <c r="L222" s="56">
        <v>2</v>
      </c>
      <c r="M222" s="56" t="s">
        <v>2406</v>
      </c>
      <c r="N222" s="56" t="s">
        <v>2406</v>
      </c>
      <c r="O222" s="56" t="s">
        <v>2378</v>
      </c>
      <c r="P222" s="159" t="s">
        <v>2407</v>
      </c>
      <c r="Q222" s="159" t="s">
        <v>2401</v>
      </c>
      <c r="R222" s="1">
        <v>97.199999999999989</v>
      </c>
      <c r="S222" s="5">
        <v>0</v>
      </c>
      <c r="T222" s="56">
        <v>0</v>
      </c>
      <c r="U222" s="56"/>
      <c r="V222" s="6">
        <v>96</v>
      </c>
      <c r="W222" s="56" t="s">
        <v>41</v>
      </c>
      <c r="X222" s="56" t="s">
        <v>76</v>
      </c>
      <c r="Y222" s="61">
        <v>4</v>
      </c>
      <c r="Z222" s="2"/>
      <c r="AA222" s="63" t="e">
        <f t="shared" ca="1" si="34"/>
        <v>#REF!</v>
      </c>
      <c r="AB222" s="80" t="e">
        <f t="shared" ca="1" si="35"/>
        <v>#REF!</v>
      </c>
      <c r="AC222" s="80" t="e">
        <f ca="1">IF(ISERROR(INDEX(INDIRECT("'"&amp;$W222&amp;"'!$B$2:$K$15"),$AA222+1,$Y222)),#REF!,INDEX(INDIRECT("'"&amp;$W222&amp;"'!$B$2:$K$15"),$AA222+1,$Y222))</f>
        <v>#REF!</v>
      </c>
      <c r="AD222" s="81" t="e">
        <f t="shared" ca="1" si="36"/>
        <v>#REF!</v>
      </c>
      <c r="AE222" s="81" t="e">
        <f t="shared" ca="1" si="37"/>
        <v>#REF!</v>
      </c>
      <c r="AF222" s="60" t="e">
        <f t="shared" ca="1" si="38"/>
        <v>#REF!</v>
      </c>
      <c r="AG222" s="4">
        <v>30</v>
      </c>
      <c r="AH222" s="31"/>
      <c r="AI222" s="2">
        <v>500000</v>
      </c>
      <c r="AJ222" s="3"/>
      <c r="AK222" s="2"/>
      <c r="AL222" s="51"/>
      <c r="AM222" s="51"/>
      <c r="AN222" s="52">
        <f t="shared" si="39"/>
        <v>0</v>
      </c>
      <c r="AO222" s="56"/>
    </row>
    <row r="223" spans="1:41" s="121" customFormat="1" hidden="1">
      <c r="A223" s="56">
        <v>218</v>
      </c>
      <c r="B223" s="57" t="s">
        <v>2377</v>
      </c>
      <c r="C223" s="56" t="s">
        <v>30</v>
      </c>
      <c r="D223" s="56" t="s">
        <v>31</v>
      </c>
      <c r="E223" s="56" t="s">
        <v>2408</v>
      </c>
      <c r="F223" s="58" t="s">
        <v>2409</v>
      </c>
      <c r="G223" s="56" t="s">
        <v>54</v>
      </c>
      <c r="H223" s="107" t="s">
        <v>2410</v>
      </c>
      <c r="I223" s="56" t="s">
        <v>2839</v>
      </c>
      <c r="J223" s="47" t="s">
        <v>2411</v>
      </c>
      <c r="K223" s="47" t="s">
        <v>2412</v>
      </c>
      <c r="L223" s="56">
        <v>3</v>
      </c>
      <c r="M223" s="56" t="s">
        <v>2413</v>
      </c>
      <c r="N223" s="56" t="s">
        <v>2414</v>
      </c>
      <c r="O223" s="56" t="s">
        <v>2415</v>
      </c>
      <c r="P223" s="159" t="s">
        <v>2416</v>
      </c>
      <c r="Q223" s="159" t="s">
        <v>2408</v>
      </c>
      <c r="R223" s="1">
        <v>100</v>
      </c>
      <c r="S223" s="5">
        <v>0</v>
      </c>
      <c r="T223" s="56">
        <v>0</v>
      </c>
      <c r="U223" s="56"/>
      <c r="V223" s="6">
        <v>100</v>
      </c>
      <c r="W223" s="56" t="s">
        <v>41</v>
      </c>
      <c r="X223" s="56" t="s">
        <v>33</v>
      </c>
      <c r="Y223" s="61">
        <v>3</v>
      </c>
      <c r="Z223" s="2">
        <v>0</v>
      </c>
      <c r="AA223" s="63" t="e">
        <f t="shared" ca="1" si="34"/>
        <v>#REF!</v>
      </c>
      <c r="AB223" s="80" t="e">
        <f t="shared" ca="1" si="35"/>
        <v>#REF!</v>
      </c>
      <c r="AC223" s="80" t="e">
        <f ca="1">IF(ISERROR(INDEX(INDIRECT("'"&amp;$W223&amp;"'!$B$2:$K$15"),$AA223+1,$Y223)),#REF!,INDEX(INDIRECT("'"&amp;$W223&amp;"'!$B$2:$K$15"),$AA223+1,$Y223))</f>
        <v>#REF!</v>
      </c>
      <c r="AD223" s="81" t="e">
        <f t="shared" ca="1" si="36"/>
        <v>#REF!</v>
      </c>
      <c r="AE223" s="81" t="e">
        <f t="shared" ca="1" si="37"/>
        <v>#REF!</v>
      </c>
      <c r="AF223" s="60" t="e">
        <f t="shared" ca="1" si="38"/>
        <v>#REF!</v>
      </c>
      <c r="AG223" s="4">
        <v>30</v>
      </c>
      <c r="AH223" s="31"/>
      <c r="AI223" s="2">
        <v>1500000</v>
      </c>
      <c r="AJ223" s="3"/>
      <c r="AK223" s="2"/>
      <c r="AL223" s="51"/>
      <c r="AM223" s="51"/>
      <c r="AN223" s="52">
        <f t="shared" si="39"/>
        <v>0</v>
      </c>
      <c r="AO223" s="56"/>
    </row>
    <row r="224" spans="1:41" s="121" customFormat="1" hidden="1">
      <c r="A224" s="56">
        <v>219</v>
      </c>
      <c r="B224" s="57" t="s">
        <v>2377</v>
      </c>
      <c r="C224" s="56" t="s">
        <v>30</v>
      </c>
      <c r="D224" s="56" t="s">
        <v>31</v>
      </c>
      <c r="E224" s="56" t="s">
        <v>2417</v>
      </c>
      <c r="F224" s="58" t="s">
        <v>2418</v>
      </c>
      <c r="G224" s="56" t="s">
        <v>55</v>
      </c>
      <c r="H224" s="107" t="s">
        <v>2419</v>
      </c>
      <c r="I224" s="56" t="s">
        <v>2839</v>
      </c>
      <c r="J224" s="47" t="s">
        <v>2420</v>
      </c>
      <c r="K224" s="47" t="s">
        <v>2421</v>
      </c>
      <c r="L224" s="56">
        <v>1</v>
      </c>
      <c r="M224" s="56" t="s">
        <v>2422</v>
      </c>
      <c r="N224" s="56" t="s">
        <v>2423</v>
      </c>
      <c r="O224" s="56" t="s">
        <v>2378</v>
      </c>
      <c r="P224" s="159" t="s">
        <v>2424</v>
      </c>
      <c r="Q224" s="159" t="s">
        <v>2417</v>
      </c>
      <c r="R224" s="1">
        <v>100</v>
      </c>
      <c r="S224" s="5">
        <v>0</v>
      </c>
      <c r="T224" s="56">
        <v>0</v>
      </c>
      <c r="U224" s="56"/>
      <c r="V224" s="6">
        <v>100</v>
      </c>
      <c r="W224" s="56" t="s">
        <v>41</v>
      </c>
      <c r="X224" s="56" t="s">
        <v>33</v>
      </c>
      <c r="Y224" s="61">
        <v>4</v>
      </c>
      <c r="Z224" s="2"/>
      <c r="AA224" s="63" t="e">
        <f t="shared" ca="1" si="34"/>
        <v>#REF!</v>
      </c>
      <c r="AB224" s="80" t="e">
        <f t="shared" ca="1" si="35"/>
        <v>#REF!</v>
      </c>
      <c r="AC224" s="80" t="e">
        <f ca="1">IF(ISERROR(INDEX(INDIRECT("'"&amp;$W224&amp;"'!$B$2:$K$15"),$AA224+1,$Y224)),#REF!,INDEX(INDIRECT("'"&amp;$W224&amp;"'!$B$2:$K$15"),$AA224+1,$Y224))</f>
        <v>#REF!</v>
      </c>
      <c r="AD224" s="81" t="e">
        <f t="shared" ca="1" si="36"/>
        <v>#REF!</v>
      </c>
      <c r="AE224" s="81" t="e">
        <f t="shared" ca="1" si="37"/>
        <v>#REF!</v>
      </c>
      <c r="AF224" s="60" t="e">
        <f t="shared" ca="1" si="38"/>
        <v>#REF!</v>
      </c>
      <c r="AG224" s="4">
        <v>30</v>
      </c>
      <c r="AH224" s="31"/>
      <c r="AI224" s="2">
        <v>1500000</v>
      </c>
      <c r="AJ224" s="3"/>
      <c r="AK224" s="2"/>
      <c r="AL224" s="51"/>
      <c r="AM224" s="51"/>
      <c r="AN224" s="52">
        <f t="shared" si="39"/>
        <v>0</v>
      </c>
      <c r="AO224" s="56"/>
    </row>
    <row r="225" spans="1:41" s="121" customFormat="1" hidden="1">
      <c r="A225" s="56">
        <v>220</v>
      </c>
      <c r="B225" s="57" t="s">
        <v>2377</v>
      </c>
      <c r="C225" s="56" t="s">
        <v>30</v>
      </c>
      <c r="D225" s="56" t="s">
        <v>31</v>
      </c>
      <c r="E225" s="56" t="s">
        <v>2425</v>
      </c>
      <c r="F225" s="58" t="s">
        <v>2426</v>
      </c>
      <c r="G225" s="56" t="s">
        <v>54</v>
      </c>
      <c r="H225" s="107" t="s">
        <v>2427</v>
      </c>
      <c r="I225" s="56" t="s">
        <v>2839</v>
      </c>
      <c r="J225" s="47" t="s">
        <v>2428</v>
      </c>
      <c r="K225" s="47" t="s">
        <v>2429</v>
      </c>
      <c r="L225" s="56">
        <v>1</v>
      </c>
      <c r="M225" s="56" t="s">
        <v>2430</v>
      </c>
      <c r="N225" s="56" t="s">
        <v>2431</v>
      </c>
      <c r="O225" s="56" t="s">
        <v>91</v>
      </c>
      <c r="P225" s="159" t="s">
        <v>2734</v>
      </c>
      <c r="Q225" s="159" t="s">
        <v>2425</v>
      </c>
      <c r="R225" s="1">
        <v>100</v>
      </c>
      <c r="S225" s="5">
        <v>0</v>
      </c>
      <c r="T225" s="56">
        <v>0</v>
      </c>
      <c r="U225" s="56"/>
      <c r="V225" s="6">
        <v>100</v>
      </c>
      <c r="W225" s="56" t="s">
        <v>41</v>
      </c>
      <c r="X225" s="56" t="s">
        <v>33</v>
      </c>
      <c r="Y225" s="61">
        <v>8</v>
      </c>
      <c r="Z225" s="2"/>
      <c r="AA225" s="63" t="e">
        <f t="shared" ca="1" si="34"/>
        <v>#REF!</v>
      </c>
      <c r="AB225" s="80" t="e">
        <f t="shared" ca="1" si="35"/>
        <v>#REF!</v>
      </c>
      <c r="AC225" s="80" t="e">
        <f ca="1">IF(ISERROR(INDEX(INDIRECT("'"&amp;$W225&amp;"'!$B$2:$K$15"),$AA225+1,$Y225)),#REF!,INDEX(INDIRECT("'"&amp;$W225&amp;"'!$B$2:$K$15"),$AA225+1,$Y225))</f>
        <v>#REF!</v>
      </c>
      <c r="AD225" s="81" t="e">
        <f t="shared" ca="1" si="36"/>
        <v>#REF!</v>
      </c>
      <c r="AE225" s="81" t="e">
        <f t="shared" ca="1" si="37"/>
        <v>#REF!</v>
      </c>
      <c r="AF225" s="60" t="e">
        <f t="shared" ca="1" si="38"/>
        <v>#REF!</v>
      </c>
      <c r="AG225" s="4">
        <v>30</v>
      </c>
      <c r="AH225" s="31"/>
      <c r="AI225" s="2">
        <v>1500000</v>
      </c>
      <c r="AJ225" s="3"/>
      <c r="AK225" s="2"/>
      <c r="AL225" s="51"/>
      <c r="AM225" s="51"/>
      <c r="AN225" s="52">
        <f t="shared" si="39"/>
        <v>0</v>
      </c>
      <c r="AO225" s="56"/>
    </row>
    <row r="226" spans="1:41" s="121" customFormat="1" hidden="1">
      <c r="A226" s="56">
        <v>221</v>
      </c>
      <c r="B226" s="57" t="s">
        <v>2377</v>
      </c>
      <c r="C226" s="56" t="s">
        <v>30</v>
      </c>
      <c r="D226" s="56" t="s">
        <v>31</v>
      </c>
      <c r="E226" s="56" t="s">
        <v>2432</v>
      </c>
      <c r="F226" s="58" t="s">
        <v>2433</v>
      </c>
      <c r="G226" s="56" t="s">
        <v>54</v>
      </c>
      <c r="H226" s="107" t="s">
        <v>2434</v>
      </c>
      <c r="I226" s="56" t="s">
        <v>2839</v>
      </c>
      <c r="J226" s="47" t="s">
        <v>2435</v>
      </c>
      <c r="K226" s="47" t="s">
        <v>2436</v>
      </c>
      <c r="L226" s="56">
        <v>3</v>
      </c>
      <c r="M226" s="56" t="s">
        <v>2437</v>
      </c>
      <c r="N226" s="56" t="s">
        <v>2438</v>
      </c>
      <c r="O226" s="56" t="s">
        <v>2439</v>
      </c>
      <c r="P226" s="159">
        <v>94662064962</v>
      </c>
      <c r="Q226" s="159" t="s">
        <v>2432</v>
      </c>
      <c r="R226" s="1">
        <v>94.399999999999991</v>
      </c>
      <c r="S226" s="5">
        <v>0</v>
      </c>
      <c r="T226" s="56">
        <v>0</v>
      </c>
      <c r="U226" s="56"/>
      <c r="V226" s="6">
        <v>92</v>
      </c>
      <c r="W226" s="56" t="s">
        <v>180</v>
      </c>
      <c r="X226" s="56"/>
      <c r="Y226" s="61">
        <v>2</v>
      </c>
      <c r="Z226" s="2">
        <v>9870</v>
      </c>
      <c r="AA226" s="63" t="e">
        <f t="shared" ca="1" si="34"/>
        <v>#REF!</v>
      </c>
      <c r="AB226" s="80" t="e">
        <f t="shared" ca="1" si="35"/>
        <v>#REF!</v>
      </c>
      <c r="AC226" s="80" t="e">
        <f ca="1">IF(ISERROR(INDEX(INDIRECT("'"&amp;$W226&amp;"'!$B$2:$K$15"),$AA226+1,$Y226)),#REF!,INDEX(INDIRECT("'"&amp;$W226&amp;"'!$B$2:$K$15"),$AA226+1,$Y226))</f>
        <v>#REF!</v>
      </c>
      <c r="AD226" s="81" t="e">
        <f t="shared" ca="1" si="36"/>
        <v>#REF!</v>
      </c>
      <c r="AE226" s="81" t="e">
        <f t="shared" ca="1" si="37"/>
        <v>#REF!</v>
      </c>
      <c r="AF226" s="60" t="e">
        <f t="shared" ca="1" si="38"/>
        <v>#REF!</v>
      </c>
      <c r="AG226" s="4">
        <v>30</v>
      </c>
      <c r="AH226" s="31"/>
      <c r="AI226" s="2">
        <v>1500000</v>
      </c>
      <c r="AJ226" s="3"/>
      <c r="AK226" s="2"/>
      <c r="AL226" s="51"/>
      <c r="AM226" s="51"/>
      <c r="AN226" s="52">
        <f t="shared" si="39"/>
        <v>0</v>
      </c>
      <c r="AO226" s="56"/>
    </row>
    <row r="227" spans="1:41" s="121" customFormat="1" hidden="1">
      <c r="A227" s="90">
        <v>222</v>
      </c>
      <c r="B227" s="126" t="s">
        <v>2377</v>
      </c>
      <c r="C227" s="90" t="s">
        <v>30</v>
      </c>
      <c r="D227" s="90" t="s">
        <v>31</v>
      </c>
      <c r="E227" s="90" t="s">
        <v>2440</v>
      </c>
      <c r="F227" s="91" t="s">
        <v>2441</v>
      </c>
      <c r="G227" s="90" t="s">
        <v>55</v>
      </c>
      <c r="H227" s="122" t="s">
        <v>2442</v>
      </c>
      <c r="I227" s="56" t="s">
        <v>2839</v>
      </c>
      <c r="J227" s="92" t="s">
        <v>2443</v>
      </c>
      <c r="K227" s="92" t="s">
        <v>2444</v>
      </c>
      <c r="L227" s="90">
        <v>1</v>
      </c>
      <c r="M227" s="90" t="s">
        <v>2445</v>
      </c>
      <c r="N227" s="90" t="s">
        <v>2446</v>
      </c>
      <c r="O227" s="90" t="s">
        <v>2378</v>
      </c>
      <c r="P227" s="167" t="s">
        <v>2447</v>
      </c>
      <c r="Q227" s="167" t="s">
        <v>2440</v>
      </c>
      <c r="R227" s="127">
        <v>91.6</v>
      </c>
      <c r="S227" s="128">
        <v>0</v>
      </c>
      <c r="T227" s="90">
        <v>0</v>
      </c>
      <c r="U227" s="90"/>
      <c r="V227" s="172">
        <v>88</v>
      </c>
      <c r="W227" s="90" t="s">
        <v>42</v>
      </c>
      <c r="X227" s="90"/>
      <c r="Y227" s="94">
        <v>3</v>
      </c>
      <c r="Z227" s="95">
        <v>31570</v>
      </c>
      <c r="AA227" s="181" t="e">
        <f t="shared" ca="1" si="34"/>
        <v>#REF!</v>
      </c>
      <c r="AB227" s="182" t="e">
        <f t="shared" ca="1" si="35"/>
        <v>#REF!</v>
      </c>
      <c r="AC227" s="182" t="e">
        <f ca="1">IF(ISERROR(INDEX(INDIRECT("'"&amp;$W227&amp;"'!$B$2:$K$15"),$AA227+1,$Y227)),#REF!,INDEX(INDIRECT("'"&amp;$W227&amp;"'!$B$2:$K$15"),$AA227+1,$Y227))</f>
        <v>#REF!</v>
      </c>
      <c r="AD227" s="183" t="e">
        <f t="shared" ca="1" si="36"/>
        <v>#REF!</v>
      </c>
      <c r="AE227" s="183" t="e">
        <f t="shared" ca="1" si="37"/>
        <v>#REF!</v>
      </c>
      <c r="AF227" s="184" t="e">
        <f t="shared" ca="1" si="38"/>
        <v>#REF!</v>
      </c>
      <c r="AG227" s="93">
        <v>30</v>
      </c>
      <c r="AH227" s="123" t="s">
        <v>2448</v>
      </c>
      <c r="AI227" s="95">
        <v>1500000</v>
      </c>
      <c r="AJ227" s="96"/>
      <c r="AK227" s="95"/>
      <c r="AL227" s="97"/>
      <c r="AM227" s="97"/>
      <c r="AN227" s="186">
        <f t="shared" si="39"/>
        <v>0</v>
      </c>
      <c r="AO227" s="90" t="s">
        <v>2449</v>
      </c>
    </row>
    <row r="228" spans="1:41" s="121" customFormat="1" hidden="1">
      <c r="A228" s="56">
        <v>223</v>
      </c>
      <c r="B228" s="57" t="s">
        <v>2377</v>
      </c>
      <c r="C228" s="56" t="s">
        <v>240</v>
      </c>
      <c r="D228" s="56" t="s">
        <v>241</v>
      </c>
      <c r="E228" s="56" t="s">
        <v>2450</v>
      </c>
      <c r="F228" s="58" t="s">
        <v>2451</v>
      </c>
      <c r="G228" s="56" t="s">
        <v>54</v>
      </c>
      <c r="H228" s="107" t="s">
        <v>2452</v>
      </c>
      <c r="I228" s="56" t="s">
        <v>2839</v>
      </c>
      <c r="J228" s="47" t="s">
        <v>2453</v>
      </c>
      <c r="K228" s="47" t="s">
        <v>2454</v>
      </c>
      <c r="L228" s="56">
        <v>1</v>
      </c>
      <c r="M228" s="56" t="s">
        <v>2455</v>
      </c>
      <c r="N228" s="56" t="s">
        <v>2456</v>
      </c>
      <c r="O228" s="56" t="s">
        <v>2378</v>
      </c>
      <c r="P228" s="159" t="s">
        <v>2457</v>
      </c>
      <c r="Q228" s="159" t="s">
        <v>2450</v>
      </c>
      <c r="R228" s="1">
        <v>88</v>
      </c>
      <c r="S228" s="5">
        <v>0</v>
      </c>
      <c r="T228" s="56">
        <v>0</v>
      </c>
      <c r="U228" s="56"/>
      <c r="V228" s="6">
        <v>88</v>
      </c>
      <c r="W228" s="56" t="s">
        <v>42</v>
      </c>
      <c r="X228" s="56"/>
      <c r="Y228" s="61">
        <v>4</v>
      </c>
      <c r="Z228" s="2">
        <v>83460</v>
      </c>
      <c r="AA228" s="63" t="e">
        <f t="shared" ca="1" si="34"/>
        <v>#REF!</v>
      </c>
      <c r="AB228" s="80" t="e">
        <f t="shared" ca="1" si="35"/>
        <v>#REF!</v>
      </c>
      <c r="AC228" s="80" t="e">
        <f ca="1">IF(ISERROR(INDEX(INDIRECT("'"&amp;$W228&amp;"'!$B$2:$K$15"),$AA228+1,$Y228)),#REF!,INDEX(INDIRECT("'"&amp;$W228&amp;"'!$B$2:$K$15"),$AA228+1,$Y228))</f>
        <v>#REF!</v>
      </c>
      <c r="AD228" s="81" t="e">
        <f t="shared" ca="1" si="36"/>
        <v>#REF!</v>
      </c>
      <c r="AE228" s="81" t="e">
        <f t="shared" ca="1" si="37"/>
        <v>#REF!</v>
      </c>
      <c r="AF228" s="60" t="e">
        <f t="shared" ca="1" si="38"/>
        <v>#REF!</v>
      </c>
      <c r="AG228" s="4">
        <v>0</v>
      </c>
      <c r="AH228" s="31"/>
      <c r="AI228" s="2">
        <v>1500000</v>
      </c>
      <c r="AJ228" s="124" t="s">
        <v>2458</v>
      </c>
      <c r="AK228" s="125">
        <v>3310220</v>
      </c>
      <c r="AL228" s="125">
        <v>1134960</v>
      </c>
      <c r="AM228" s="51"/>
      <c r="AN228" s="52">
        <f t="shared" si="39"/>
        <v>2175260</v>
      </c>
      <c r="AO228" s="56"/>
    </row>
    <row r="229" spans="1:41" s="121" customFormat="1" hidden="1">
      <c r="A229" s="56">
        <v>224</v>
      </c>
      <c r="B229" s="57" t="s">
        <v>2377</v>
      </c>
      <c r="C229" s="56" t="s">
        <v>240</v>
      </c>
      <c r="D229" s="56" t="s">
        <v>241</v>
      </c>
      <c r="E229" s="56" t="s">
        <v>2459</v>
      </c>
      <c r="F229" s="58" t="s">
        <v>2460</v>
      </c>
      <c r="G229" s="56" t="s">
        <v>54</v>
      </c>
      <c r="H229" s="107" t="s">
        <v>2461</v>
      </c>
      <c r="I229" s="56" t="s">
        <v>2839</v>
      </c>
      <c r="J229" s="47" t="s">
        <v>2462</v>
      </c>
      <c r="K229" s="47" t="s">
        <v>2454</v>
      </c>
      <c r="L229" s="56">
        <v>2</v>
      </c>
      <c r="M229" s="56" t="s">
        <v>2463</v>
      </c>
      <c r="N229" s="56" t="s">
        <v>2464</v>
      </c>
      <c r="O229" s="56" t="s">
        <v>2378</v>
      </c>
      <c r="P229" s="159" t="s">
        <v>2465</v>
      </c>
      <c r="Q229" s="159" t="s">
        <v>2459</v>
      </c>
      <c r="R229" s="1">
        <v>88</v>
      </c>
      <c r="S229" s="5">
        <v>0</v>
      </c>
      <c r="T229" s="56">
        <v>0</v>
      </c>
      <c r="U229" s="56"/>
      <c r="V229" s="6">
        <v>88</v>
      </c>
      <c r="W229" s="56" t="s">
        <v>42</v>
      </c>
      <c r="X229" s="56"/>
      <c r="Y229" s="61">
        <v>6</v>
      </c>
      <c r="Z229" s="2">
        <v>16960</v>
      </c>
      <c r="AA229" s="63" t="e">
        <f t="shared" ca="1" si="34"/>
        <v>#REF!</v>
      </c>
      <c r="AB229" s="80" t="e">
        <f t="shared" ca="1" si="35"/>
        <v>#REF!</v>
      </c>
      <c r="AC229" s="80" t="e">
        <f ca="1">IF(ISERROR(INDEX(INDIRECT("'"&amp;$W229&amp;"'!$B$2:$K$15"),$AA229+1,$Y229)),#REF!,INDEX(INDIRECT("'"&amp;$W229&amp;"'!$B$2:$K$15"),$AA229+1,$Y229))</f>
        <v>#REF!</v>
      </c>
      <c r="AD229" s="81" t="e">
        <f t="shared" ca="1" si="36"/>
        <v>#REF!</v>
      </c>
      <c r="AE229" s="81" t="e">
        <f t="shared" ca="1" si="37"/>
        <v>#REF!</v>
      </c>
      <c r="AF229" s="60" t="e">
        <f t="shared" ca="1" si="38"/>
        <v>#REF!</v>
      </c>
      <c r="AG229" s="4">
        <v>0</v>
      </c>
      <c r="AH229" s="31"/>
      <c r="AI229" s="2">
        <v>682000</v>
      </c>
      <c r="AJ229" s="124" t="s">
        <v>2466</v>
      </c>
      <c r="AK229" s="125">
        <v>2932000</v>
      </c>
      <c r="AL229" s="125">
        <v>2250000</v>
      </c>
      <c r="AM229" s="51"/>
      <c r="AN229" s="52">
        <f t="shared" si="39"/>
        <v>682000</v>
      </c>
      <c r="AO229" s="56"/>
    </row>
    <row r="230" spans="1:41" s="121" customFormat="1" hidden="1">
      <c r="A230" s="56">
        <v>225</v>
      </c>
      <c r="B230" s="57" t="s">
        <v>2377</v>
      </c>
      <c r="C230" s="56" t="s">
        <v>240</v>
      </c>
      <c r="D230" s="56" t="s">
        <v>241</v>
      </c>
      <c r="E230" s="56" t="s">
        <v>2467</v>
      </c>
      <c r="F230" s="58" t="s">
        <v>2468</v>
      </c>
      <c r="G230" s="56" t="s">
        <v>55</v>
      </c>
      <c r="H230" s="107" t="s">
        <v>2469</v>
      </c>
      <c r="I230" s="56" t="s">
        <v>2839</v>
      </c>
      <c r="J230" s="47" t="s">
        <v>2470</v>
      </c>
      <c r="K230" s="47" t="s">
        <v>2471</v>
      </c>
      <c r="L230" s="56">
        <v>1</v>
      </c>
      <c r="M230" s="56" t="s">
        <v>2472</v>
      </c>
      <c r="N230" s="56" t="s">
        <v>2473</v>
      </c>
      <c r="O230" s="56" t="s">
        <v>2378</v>
      </c>
      <c r="P230" s="159" t="s">
        <v>2474</v>
      </c>
      <c r="Q230" s="159" t="s">
        <v>2467</v>
      </c>
      <c r="R230" s="1">
        <v>87.904276578737012</v>
      </c>
      <c r="S230" s="5">
        <v>0</v>
      </c>
      <c r="T230" s="56">
        <v>0</v>
      </c>
      <c r="U230" s="56"/>
      <c r="V230" s="6">
        <v>87.904276578737012</v>
      </c>
      <c r="W230" s="56" t="s">
        <v>0</v>
      </c>
      <c r="X230" s="56"/>
      <c r="Y230" s="61">
        <v>5</v>
      </c>
      <c r="Z230" s="2">
        <v>130240</v>
      </c>
      <c r="AA230" s="63" t="e">
        <f t="shared" ca="1" si="34"/>
        <v>#REF!</v>
      </c>
      <c r="AB230" s="80" t="e">
        <f t="shared" ca="1" si="35"/>
        <v>#REF!</v>
      </c>
      <c r="AC230" s="80" t="e">
        <f ca="1">IF(ISERROR(INDEX(INDIRECT("'"&amp;$W230&amp;"'!$B$2:$K$15"),$AA230+1,$Y230)),#REF!,INDEX(INDIRECT("'"&amp;$W230&amp;"'!$B$2:$K$15"),$AA230+1,$Y230))</f>
        <v>#REF!</v>
      </c>
      <c r="AD230" s="81" t="e">
        <f t="shared" ca="1" si="36"/>
        <v>#REF!</v>
      </c>
      <c r="AE230" s="81" t="e">
        <f t="shared" ca="1" si="37"/>
        <v>#REF!</v>
      </c>
      <c r="AF230" s="60" t="e">
        <f t="shared" ca="1" si="38"/>
        <v>#REF!</v>
      </c>
      <c r="AG230" s="4">
        <v>0</v>
      </c>
      <c r="AH230" s="31"/>
      <c r="AI230" s="2">
        <v>1500000</v>
      </c>
      <c r="AJ230" s="124" t="s">
        <v>2475</v>
      </c>
      <c r="AK230" s="125">
        <v>2990800</v>
      </c>
      <c r="AL230" s="125">
        <v>126800</v>
      </c>
      <c r="AM230" s="51"/>
      <c r="AN230" s="52">
        <f t="shared" si="39"/>
        <v>2864000</v>
      </c>
      <c r="AO230" s="56"/>
    </row>
    <row r="231" spans="1:41" hidden="1">
      <c r="A231" s="56">
        <v>226</v>
      </c>
      <c r="B231" s="57" t="s">
        <v>1533</v>
      </c>
      <c r="C231" s="56" t="s">
        <v>30</v>
      </c>
      <c r="D231" s="56" t="s">
        <v>31</v>
      </c>
      <c r="E231" s="56" t="s">
        <v>1534</v>
      </c>
      <c r="F231" s="58" t="s">
        <v>1535</v>
      </c>
      <c r="G231" s="56" t="s">
        <v>136</v>
      </c>
      <c r="H231" s="59" t="s">
        <v>1536</v>
      </c>
      <c r="I231" s="56" t="s">
        <v>2838</v>
      </c>
      <c r="J231" s="47" t="s">
        <v>1537</v>
      </c>
      <c r="K231" s="47"/>
      <c r="L231" s="56">
        <v>2</v>
      </c>
      <c r="M231" s="56" t="s">
        <v>1538</v>
      </c>
      <c r="N231" s="56" t="s">
        <v>1539</v>
      </c>
      <c r="O231" s="56" t="s">
        <v>141</v>
      </c>
      <c r="P231" s="159" t="s">
        <v>1540</v>
      </c>
      <c r="Q231" s="159" t="s">
        <v>1534</v>
      </c>
      <c r="R231" s="48">
        <v>93</v>
      </c>
      <c r="S231" s="54">
        <v>0</v>
      </c>
      <c r="T231" s="56"/>
      <c r="U231" s="56"/>
      <c r="V231" s="55">
        <v>100</v>
      </c>
      <c r="W231" s="56" t="s">
        <v>41</v>
      </c>
      <c r="X231" s="56" t="s">
        <v>33</v>
      </c>
      <c r="Y231" s="61">
        <v>3</v>
      </c>
      <c r="Z231" s="49"/>
      <c r="AA231" s="65" t="e">
        <v>#REF!</v>
      </c>
      <c r="AB231" s="83" t="e">
        <v>#REF!</v>
      </c>
      <c r="AC231" s="83">
        <v>0</v>
      </c>
      <c r="AD231" s="81" t="e">
        <v>#REF!</v>
      </c>
      <c r="AE231" s="81" t="e">
        <v>#REF!</v>
      </c>
      <c r="AF231" s="60" t="e">
        <v>#REF!</v>
      </c>
      <c r="AG231" s="53">
        <v>23</v>
      </c>
      <c r="AH231" s="56"/>
      <c r="AI231" s="2">
        <v>500000</v>
      </c>
      <c r="AJ231" s="50"/>
      <c r="AK231" s="49"/>
      <c r="AL231" s="51"/>
      <c r="AM231" s="51"/>
      <c r="AN231" s="52">
        <v>0</v>
      </c>
      <c r="AO231" s="56"/>
    </row>
    <row r="232" spans="1:41" hidden="1">
      <c r="A232" s="56">
        <v>227</v>
      </c>
      <c r="B232" s="57" t="s">
        <v>1533</v>
      </c>
      <c r="C232" s="56" t="s">
        <v>30</v>
      </c>
      <c r="D232" s="56" t="s">
        <v>31</v>
      </c>
      <c r="E232" s="56" t="s">
        <v>1541</v>
      </c>
      <c r="F232" s="58" t="s">
        <v>1542</v>
      </c>
      <c r="G232" s="56" t="s">
        <v>32</v>
      </c>
      <c r="H232" s="59" t="s">
        <v>1543</v>
      </c>
      <c r="I232" s="56" t="s">
        <v>2838</v>
      </c>
      <c r="J232" s="47" t="s">
        <v>1544</v>
      </c>
      <c r="K232" s="47" t="s">
        <v>1545</v>
      </c>
      <c r="L232" s="56">
        <v>1</v>
      </c>
      <c r="M232" s="56" t="s">
        <v>1546</v>
      </c>
      <c r="N232" s="56" t="s">
        <v>1547</v>
      </c>
      <c r="O232" s="56" t="s">
        <v>141</v>
      </c>
      <c r="P232" s="159" t="s">
        <v>1548</v>
      </c>
      <c r="Q232" s="159" t="s">
        <v>1541</v>
      </c>
      <c r="R232" s="48">
        <v>93</v>
      </c>
      <c r="S232" s="54">
        <v>0</v>
      </c>
      <c r="T232" s="56"/>
      <c r="U232" s="56"/>
      <c r="V232" s="55">
        <v>100</v>
      </c>
      <c r="W232" s="56" t="s">
        <v>41</v>
      </c>
      <c r="X232" s="56" t="s">
        <v>33</v>
      </c>
      <c r="Y232" s="61">
        <v>4</v>
      </c>
      <c r="Z232" s="49"/>
      <c r="AA232" s="65" t="e">
        <v>#REF!</v>
      </c>
      <c r="AB232" s="83" t="e">
        <v>#REF!</v>
      </c>
      <c r="AC232" s="83">
        <v>0</v>
      </c>
      <c r="AD232" s="81" t="e">
        <v>#REF!</v>
      </c>
      <c r="AE232" s="81" t="e">
        <v>#REF!</v>
      </c>
      <c r="AF232" s="60" t="e">
        <v>#REF!</v>
      </c>
      <c r="AG232" s="53">
        <v>23</v>
      </c>
      <c r="AH232" s="56"/>
      <c r="AI232" s="2">
        <v>500000</v>
      </c>
      <c r="AJ232" s="50"/>
      <c r="AK232" s="49"/>
      <c r="AL232" s="51"/>
      <c r="AM232" s="51"/>
      <c r="AN232" s="52">
        <v>0</v>
      </c>
      <c r="AO232" s="56"/>
    </row>
    <row r="233" spans="1:41" hidden="1">
      <c r="A233" s="56">
        <v>228</v>
      </c>
      <c r="B233" s="57" t="s">
        <v>1533</v>
      </c>
      <c r="C233" s="56" t="s">
        <v>30</v>
      </c>
      <c r="D233" s="56" t="s">
        <v>31</v>
      </c>
      <c r="E233" s="56" t="s">
        <v>1549</v>
      </c>
      <c r="F233" s="58" t="s">
        <v>1550</v>
      </c>
      <c r="G233" s="56" t="s">
        <v>32</v>
      </c>
      <c r="H233" s="59" t="s">
        <v>1551</v>
      </c>
      <c r="I233" s="56" t="s">
        <v>2839</v>
      </c>
      <c r="J233" s="47" t="s">
        <v>617</v>
      </c>
      <c r="K233" s="47" t="s">
        <v>549</v>
      </c>
      <c r="L233" s="56">
        <v>2</v>
      </c>
      <c r="M233" s="56" t="s">
        <v>1552</v>
      </c>
      <c r="N233" s="56" t="s">
        <v>1553</v>
      </c>
      <c r="O233" s="56" t="s">
        <v>141</v>
      </c>
      <c r="P233" s="159" t="s">
        <v>1554</v>
      </c>
      <c r="Q233" s="159" t="s">
        <v>1549</v>
      </c>
      <c r="R233" s="48">
        <v>91</v>
      </c>
      <c r="S233" s="54">
        <v>0</v>
      </c>
      <c r="T233" s="56"/>
      <c r="U233" s="56"/>
      <c r="V233" s="55">
        <v>100</v>
      </c>
      <c r="W233" s="56" t="s">
        <v>41</v>
      </c>
      <c r="X233" s="56" t="s">
        <v>33</v>
      </c>
      <c r="Y233" s="61">
        <v>1</v>
      </c>
      <c r="Z233" s="49"/>
      <c r="AA233" s="65" t="e">
        <v>#REF!</v>
      </c>
      <c r="AB233" s="83" t="e">
        <v>#REF!</v>
      </c>
      <c r="AC233" s="83">
        <v>0</v>
      </c>
      <c r="AD233" s="81" t="e">
        <v>#REF!</v>
      </c>
      <c r="AE233" s="81" t="e">
        <v>#REF!</v>
      </c>
      <c r="AF233" s="60" t="e">
        <v>#REF!</v>
      </c>
      <c r="AG233" s="53">
        <v>21</v>
      </c>
      <c r="AH233" s="56"/>
      <c r="AI233" s="2">
        <v>1500000</v>
      </c>
      <c r="AJ233" s="50" t="s">
        <v>2374</v>
      </c>
      <c r="AK233" s="49"/>
      <c r="AL233" s="51"/>
      <c r="AM233" s="51"/>
      <c r="AN233" s="52">
        <v>0</v>
      </c>
      <c r="AO233" s="56"/>
    </row>
    <row r="234" spans="1:41" hidden="1">
      <c r="A234" s="56">
        <v>229</v>
      </c>
      <c r="B234" s="57" t="s">
        <v>1533</v>
      </c>
      <c r="C234" s="56" t="s">
        <v>30</v>
      </c>
      <c r="D234" s="56" t="s">
        <v>31</v>
      </c>
      <c r="E234" s="56" t="s">
        <v>1555</v>
      </c>
      <c r="F234" s="58" t="s">
        <v>1556</v>
      </c>
      <c r="G234" s="56" t="s">
        <v>32</v>
      </c>
      <c r="H234" s="59" t="s">
        <v>1557</v>
      </c>
      <c r="I234" s="56" t="s">
        <v>2839</v>
      </c>
      <c r="J234" s="47" t="s">
        <v>1558</v>
      </c>
      <c r="K234" s="47" t="s">
        <v>603</v>
      </c>
      <c r="L234" s="56">
        <v>2</v>
      </c>
      <c r="M234" s="56" t="s">
        <v>1559</v>
      </c>
      <c r="N234" s="56" t="s">
        <v>1559</v>
      </c>
      <c r="O234" s="56" t="s">
        <v>141</v>
      </c>
      <c r="P234" s="159" t="s">
        <v>1560</v>
      </c>
      <c r="Q234" s="159" t="s">
        <v>1555</v>
      </c>
      <c r="R234" s="48">
        <v>81.599999999999994</v>
      </c>
      <c r="S234" s="54">
        <v>0</v>
      </c>
      <c r="T234" s="56"/>
      <c r="U234" s="56"/>
      <c r="V234" s="55">
        <v>88</v>
      </c>
      <c r="W234" s="56" t="s">
        <v>0</v>
      </c>
      <c r="X234" s="56"/>
      <c r="Y234" s="61">
        <v>2</v>
      </c>
      <c r="Z234" s="49">
        <v>66433</v>
      </c>
      <c r="AA234" s="65">
        <v>1</v>
      </c>
      <c r="AB234" s="83">
        <v>66433</v>
      </c>
      <c r="AC234" s="83">
        <v>89069</v>
      </c>
      <c r="AD234" s="81">
        <v>0</v>
      </c>
      <c r="AE234" s="81">
        <v>0.65</v>
      </c>
      <c r="AF234" s="60">
        <v>0</v>
      </c>
      <c r="AG234" s="53">
        <v>20</v>
      </c>
      <c r="AH234" s="56"/>
      <c r="AI234" s="2">
        <v>1500000</v>
      </c>
      <c r="AJ234" s="50" t="s">
        <v>2375</v>
      </c>
      <c r="AK234" s="49">
        <v>2280000</v>
      </c>
      <c r="AL234" s="51">
        <v>2250000</v>
      </c>
      <c r="AM234" s="51">
        <v>30000</v>
      </c>
      <c r="AN234" s="52">
        <v>0</v>
      </c>
      <c r="AO234" s="56"/>
    </row>
    <row r="235" spans="1:41" hidden="1">
      <c r="A235" s="56">
        <v>230</v>
      </c>
      <c r="B235" s="57" t="s">
        <v>1561</v>
      </c>
      <c r="C235" s="56" t="s">
        <v>30</v>
      </c>
      <c r="D235" s="56" t="s">
        <v>31</v>
      </c>
      <c r="E235" s="56" t="s">
        <v>1562</v>
      </c>
      <c r="F235" s="58" t="s">
        <v>374</v>
      </c>
      <c r="G235" s="56" t="s">
        <v>32</v>
      </c>
      <c r="H235" s="59" t="s">
        <v>1563</v>
      </c>
      <c r="I235" s="56" t="s">
        <v>2839</v>
      </c>
      <c r="J235" s="47" t="s">
        <v>290</v>
      </c>
      <c r="K235" s="47" t="s">
        <v>964</v>
      </c>
      <c r="L235" s="56">
        <v>1</v>
      </c>
      <c r="M235" s="56" t="s">
        <v>1564</v>
      </c>
      <c r="N235" s="56" t="s">
        <v>1565</v>
      </c>
      <c r="O235" s="47" t="s">
        <v>567</v>
      </c>
      <c r="P235" s="158" t="s">
        <v>1566</v>
      </c>
      <c r="Q235" s="158" t="s">
        <v>1562</v>
      </c>
      <c r="R235" s="48">
        <v>93</v>
      </c>
      <c r="S235" s="54">
        <v>0</v>
      </c>
      <c r="T235" s="56"/>
      <c r="U235" s="56"/>
      <c r="V235" s="55">
        <v>100</v>
      </c>
      <c r="W235" s="56" t="s">
        <v>41</v>
      </c>
      <c r="X235" s="56" t="s">
        <v>33</v>
      </c>
      <c r="Y235" s="61"/>
      <c r="Z235" s="49"/>
      <c r="AA235" s="65" t="e">
        <v>#REF!</v>
      </c>
      <c r="AB235" s="83" t="e">
        <v>#REF!</v>
      </c>
      <c r="AC235" s="83" t="s">
        <v>240</v>
      </c>
      <c r="AD235" s="81" t="e">
        <v>#REF!</v>
      </c>
      <c r="AE235" s="81" t="e">
        <v>#REF!</v>
      </c>
      <c r="AF235" s="60" t="e">
        <v>#REF!</v>
      </c>
      <c r="AG235" s="53">
        <v>23</v>
      </c>
      <c r="AH235" s="56"/>
      <c r="AI235" s="2">
        <v>1500000</v>
      </c>
      <c r="AJ235" s="50"/>
      <c r="AK235" s="49"/>
      <c r="AL235" s="51"/>
      <c r="AM235" s="51"/>
      <c r="AN235" s="52">
        <v>0</v>
      </c>
      <c r="AO235" s="56"/>
    </row>
    <row r="236" spans="1:41" hidden="1">
      <c r="A236" s="56">
        <v>231</v>
      </c>
      <c r="B236" s="57" t="s">
        <v>1561</v>
      </c>
      <c r="C236" s="56" t="s">
        <v>30</v>
      </c>
      <c r="D236" s="56" t="s">
        <v>31</v>
      </c>
      <c r="E236" s="56" t="s">
        <v>1567</v>
      </c>
      <c r="F236" s="58" t="s">
        <v>1568</v>
      </c>
      <c r="G236" s="56" t="s">
        <v>136</v>
      </c>
      <c r="H236" s="59" t="s">
        <v>1569</v>
      </c>
      <c r="I236" s="56" t="s">
        <v>2839</v>
      </c>
      <c r="J236" s="47" t="s">
        <v>617</v>
      </c>
      <c r="K236" s="47" t="s">
        <v>1570</v>
      </c>
      <c r="L236" s="56">
        <v>3</v>
      </c>
      <c r="M236" s="56" t="s">
        <v>1571</v>
      </c>
      <c r="N236" s="56" t="s">
        <v>1572</v>
      </c>
      <c r="O236" s="47" t="s">
        <v>212</v>
      </c>
      <c r="P236" s="158" t="s">
        <v>1573</v>
      </c>
      <c r="Q236" s="158" t="s">
        <v>1567</v>
      </c>
      <c r="R236" s="48">
        <v>87.399999999999991</v>
      </c>
      <c r="S236" s="54">
        <v>0</v>
      </c>
      <c r="T236" s="56"/>
      <c r="U236" s="56"/>
      <c r="V236" s="55">
        <v>92</v>
      </c>
      <c r="W236" s="56" t="s">
        <v>2529</v>
      </c>
      <c r="X236" s="56"/>
      <c r="Y236" s="61"/>
      <c r="Z236" s="49">
        <v>0</v>
      </c>
      <c r="AA236" s="65" t="e">
        <v>#REF!</v>
      </c>
      <c r="AB236" s="83" t="e">
        <v>#REF!</v>
      </c>
      <c r="AC236" s="83" t="s">
        <v>240</v>
      </c>
      <c r="AD236" s="81" t="e">
        <v>#REF!</v>
      </c>
      <c r="AE236" s="81" t="e">
        <v>#REF!</v>
      </c>
      <c r="AF236" s="60" t="e">
        <v>#REF!</v>
      </c>
      <c r="AG236" s="53">
        <v>23</v>
      </c>
      <c r="AH236" s="56"/>
      <c r="AI236" s="2">
        <v>1500000</v>
      </c>
      <c r="AJ236" s="50"/>
      <c r="AK236" s="49"/>
      <c r="AL236" s="51"/>
      <c r="AM236" s="51"/>
      <c r="AN236" s="52">
        <v>0</v>
      </c>
      <c r="AO236" s="56"/>
    </row>
    <row r="237" spans="1:41" hidden="1">
      <c r="A237" s="56">
        <v>232</v>
      </c>
      <c r="B237" s="57" t="s">
        <v>1561</v>
      </c>
      <c r="C237" s="56" t="s">
        <v>30</v>
      </c>
      <c r="D237" s="56" t="s">
        <v>31</v>
      </c>
      <c r="E237" s="56" t="s">
        <v>1574</v>
      </c>
      <c r="F237" s="58" t="s">
        <v>1575</v>
      </c>
      <c r="G237" s="56" t="s">
        <v>136</v>
      </c>
      <c r="H237" s="59" t="s">
        <v>1576</v>
      </c>
      <c r="I237" s="56" t="s">
        <v>2839</v>
      </c>
      <c r="J237" s="47" t="s">
        <v>1577</v>
      </c>
      <c r="K237" s="47" t="s">
        <v>1578</v>
      </c>
      <c r="L237" s="56">
        <v>2</v>
      </c>
      <c r="M237" s="56" t="s">
        <v>1579</v>
      </c>
      <c r="N237" s="56" t="s">
        <v>1580</v>
      </c>
      <c r="O237" s="47" t="s">
        <v>567</v>
      </c>
      <c r="P237" s="158" t="s">
        <v>1581</v>
      </c>
      <c r="Q237" s="158" t="s">
        <v>1574</v>
      </c>
      <c r="R237" s="48">
        <v>87.199999999999989</v>
      </c>
      <c r="S237" s="54">
        <v>0</v>
      </c>
      <c r="T237" s="56"/>
      <c r="U237" s="56"/>
      <c r="V237" s="55">
        <v>96</v>
      </c>
      <c r="W237" s="56" t="s">
        <v>41</v>
      </c>
      <c r="X237" s="56" t="s">
        <v>76</v>
      </c>
      <c r="Y237" s="61"/>
      <c r="Z237" s="49"/>
      <c r="AA237" s="65" t="e">
        <v>#REF!</v>
      </c>
      <c r="AB237" s="83" t="e">
        <v>#REF!</v>
      </c>
      <c r="AC237" s="83" t="s">
        <v>240</v>
      </c>
      <c r="AD237" s="81" t="e">
        <v>#REF!</v>
      </c>
      <c r="AE237" s="81" t="e">
        <v>#REF!</v>
      </c>
      <c r="AF237" s="60" t="e">
        <v>#REF!</v>
      </c>
      <c r="AG237" s="53">
        <v>20</v>
      </c>
      <c r="AH237" s="56"/>
      <c r="AI237" s="2">
        <v>1500000</v>
      </c>
      <c r="AJ237" s="50"/>
      <c r="AK237" s="49"/>
      <c r="AL237" s="51"/>
      <c r="AM237" s="51"/>
      <c r="AN237" s="52">
        <v>0</v>
      </c>
      <c r="AO237" s="56"/>
    </row>
    <row r="238" spans="1:41" hidden="1">
      <c r="A238" s="56">
        <v>233</v>
      </c>
      <c r="B238" s="57" t="s">
        <v>1561</v>
      </c>
      <c r="C238" s="56" t="s">
        <v>30</v>
      </c>
      <c r="D238" s="56" t="s">
        <v>31</v>
      </c>
      <c r="E238" s="56" t="s">
        <v>1582</v>
      </c>
      <c r="F238" s="58" t="s">
        <v>1583</v>
      </c>
      <c r="G238" s="56" t="s">
        <v>32</v>
      </c>
      <c r="H238" s="59" t="s">
        <v>1584</v>
      </c>
      <c r="I238" s="56" t="s">
        <v>2838</v>
      </c>
      <c r="J238" s="47" t="s">
        <v>1585</v>
      </c>
      <c r="K238" s="47"/>
      <c r="L238" s="56">
        <v>1</v>
      </c>
      <c r="M238" s="56" t="s">
        <v>1586</v>
      </c>
      <c r="N238" s="56"/>
      <c r="O238" s="47" t="s">
        <v>141</v>
      </c>
      <c r="P238" s="158" t="s">
        <v>1587</v>
      </c>
      <c r="Q238" s="158" t="s">
        <v>1582</v>
      </c>
      <c r="R238" s="48">
        <v>97.6</v>
      </c>
      <c r="S238" s="54">
        <v>0</v>
      </c>
      <c r="T238" s="56"/>
      <c r="U238" s="56"/>
      <c r="V238" s="55">
        <v>98</v>
      </c>
      <c r="W238" s="56" t="s">
        <v>41</v>
      </c>
      <c r="X238" s="56" t="s">
        <v>128</v>
      </c>
      <c r="Y238" s="61"/>
      <c r="Z238" s="49"/>
      <c r="AA238" s="65" t="e">
        <v>#REF!</v>
      </c>
      <c r="AB238" s="83" t="e">
        <v>#REF!</v>
      </c>
      <c r="AC238" s="83" t="s">
        <v>240</v>
      </c>
      <c r="AD238" s="81" t="e">
        <v>#REF!</v>
      </c>
      <c r="AE238" s="81" t="e">
        <v>#REF!</v>
      </c>
      <c r="AF238" s="60" t="e">
        <v>#REF!</v>
      </c>
      <c r="AG238" s="53">
        <v>29</v>
      </c>
      <c r="AH238" s="56"/>
      <c r="AI238" s="2">
        <v>500000</v>
      </c>
      <c r="AJ238" s="50"/>
      <c r="AK238" s="49"/>
      <c r="AL238" s="51"/>
      <c r="AM238" s="51"/>
      <c r="AN238" s="52">
        <v>0</v>
      </c>
      <c r="AO238" s="56"/>
    </row>
    <row r="239" spans="1:41" hidden="1">
      <c r="A239" s="56">
        <v>234</v>
      </c>
      <c r="B239" s="57" t="s">
        <v>1561</v>
      </c>
      <c r="C239" s="56" t="s">
        <v>30</v>
      </c>
      <c r="D239" s="56" t="s">
        <v>31</v>
      </c>
      <c r="E239" s="56" t="s">
        <v>1588</v>
      </c>
      <c r="F239" s="58" t="s">
        <v>1589</v>
      </c>
      <c r="G239" s="56" t="s">
        <v>136</v>
      </c>
      <c r="H239" s="59" t="s">
        <v>1590</v>
      </c>
      <c r="I239" s="56" t="s">
        <v>2838</v>
      </c>
      <c r="J239" s="47" t="s">
        <v>1591</v>
      </c>
      <c r="K239" s="47" t="s">
        <v>1592</v>
      </c>
      <c r="L239" s="56">
        <v>3</v>
      </c>
      <c r="M239" s="56" t="s">
        <v>1593</v>
      </c>
      <c r="N239" s="56" t="s">
        <v>1594</v>
      </c>
      <c r="O239" s="56" t="s">
        <v>567</v>
      </c>
      <c r="P239" s="159" t="s">
        <v>1595</v>
      </c>
      <c r="Q239" s="159" t="s">
        <v>1588</v>
      </c>
      <c r="R239" s="48">
        <v>92</v>
      </c>
      <c r="S239" s="54">
        <v>0</v>
      </c>
      <c r="T239" s="56"/>
      <c r="U239" s="56"/>
      <c r="V239" s="55">
        <v>100</v>
      </c>
      <c r="W239" s="56" t="s">
        <v>41</v>
      </c>
      <c r="X239" s="56" t="s">
        <v>33</v>
      </c>
      <c r="Y239" s="61"/>
      <c r="Z239" s="49"/>
      <c r="AA239" s="65" t="e">
        <v>#REF!</v>
      </c>
      <c r="AB239" s="83" t="e">
        <v>#REF!</v>
      </c>
      <c r="AC239" s="83" t="s">
        <v>240</v>
      </c>
      <c r="AD239" s="81" t="e">
        <v>#REF!</v>
      </c>
      <c r="AE239" s="81" t="e">
        <v>#REF!</v>
      </c>
      <c r="AF239" s="60" t="e">
        <v>#REF!</v>
      </c>
      <c r="AG239" s="53">
        <v>22</v>
      </c>
      <c r="AH239" s="56"/>
      <c r="AI239" s="2">
        <v>500000</v>
      </c>
      <c r="AJ239" s="50"/>
      <c r="AK239" s="49"/>
      <c r="AL239" s="51"/>
      <c r="AM239" s="51"/>
      <c r="AN239" s="52">
        <v>0</v>
      </c>
      <c r="AO239" s="56" t="s">
        <v>1596</v>
      </c>
    </row>
    <row r="240" spans="1:41" hidden="1">
      <c r="A240" s="56">
        <v>235</v>
      </c>
      <c r="B240" s="57" t="s">
        <v>1561</v>
      </c>
      <c r="C240" s="56" t="s">
        <v>30</v>
      </c>
      <c r="D240" s="56" t="s">
        <v>31</v>
      </c>
      <c r="E240" s="56" t="s">
        <v>1597</v>
      </c>
      <c r="F240" s="58" t="s">
        <v>1598</v>
      </c>
      <c r="G240" s="56" t="s">
        <v>136</v>
      </c>
      <c r="H240" s="59" t="s">
        <v>1584</v>
      </c>
      <c r="I240" s="56" t="s">
        <v>2838</v>
      </c>
      <c r="J240" s="47" t="s">
        <v>1599</v>
      </c>
      <c r="K240" s="47" t="s">
        <v>1600</v>
      </c>
      <c r="L240" s="56">
        <v>3</v>
      </c>
      <c r="M240" s="56" t="s">
        <v>1601</v>
      </c>
      <c r="N240" s="56"/>
      <c r="O240" s="56" t="s">
        <v>141</v>
      </c>
      <c r="P240" s="159" t="s">
        <v>1602</v>
      </c>
      <c r="Q240" s="159" t="s">
        <v>1597</v>
      </c>
      <c r="R240" s="48">
        <v>91.6</v>
      </c>
      <c r="S240" s="54">
        <v>0</v>
      </c>
      <c r="T240" s="56"/>
      <c r="U240" s="56"/>
      <c r="V240" s="55">
        <v>98</v>
      </c>
      <c r="W240" s="56" t="s">
        <v>41</v>
      </c>
      <c r="X240" s="56" t="s">
        <v>128</v>
      </c>
      <c r="Y240" s="61"/>
      <c r="Z240" s="49"/>
      <c r="AA240" s="65" t="e">
        <v>#REF!</v>
      </c>
      <c r="AB240" s="83" t="e">
        <v>#REF!</v>
      </c>
      <c r="AC240" s="83" t="s">
        <v>240</v>
      </c>
      <c r="AD240" s="81" t="e">
        <v>#REF!</v>
      </c>
      <c r="AE240" s="81" t="e">
        <v>#REF!</v>
      </c>
      <c r="AF240" s="60" t="e">
        <v>#REF!</v>
      </c>
      <c r="AG240" s="53">
        <v>23</v>
      </c>
      <c r="AH240" s="56"/>
      <c r="AI240" s="2">
        <v>500000</v>
      </c>
      <c r="AJ240" s="50"/>
      <c r="AK240" s="49"/>
      <c r="AL240" s="51"/>
      <c r="AM240" s="51"/>
      <c r="AN240" s="52">
        <v>0</v>
      </c>
      <c r="AO240" s="56" t="s">
        <v>1603</v>
      </c>
    </row>
    <row r="241" spans="1:41" hidden="1">
      <c r="A241" s="56">
        <v>236</v>
      </c>
      <c r="B241" s="57" t="s">
        <v>1561</v>
      </c>
      <c r="C241" s="56" t="s">
        <v>30</v>
      </c>
      <c r="D241" s="56" t="s">
        <v>31</v>
      </c>
      <c r="E241" s="56" t="s">
        <v>1604</v>
      </c>
      <c r="F241" s="58" t="s">
        <v>1605</v>
      </c>
      <c r="G241" s="56" t="s">
        <v>136</v>
      </c>
      <c r="H241" s="59" t="s">
        <v>1584</v>
      </c>
      <c r="I241" s="56" t="s">
        <v>2838</v>
      </c>
      <c r="J241" s="47" t="s">
        <v>1599</v>
      </c>
      <c r="K241" s="47" t="s">
        <v>1606</v>
      </c>
      <c r="L241" s="56">
        <v>3</v>
      </c>
      <c r="M241" s="56" t="s">
        <v>1607</v>
      </c>
      <c r="N241" s="56"/>
      <c r="O241" s="47" t="s">
        <v>141</v>
      </c>
      <c r="P241" s="158" t="s">
        <v>1608</v>
      </c>
      <c r="Q241" s="158" t="s">
        <v>1604</v>
      </c>
      <c r="R241" s="48">
        <v>90.6</v>
      </c>
      <c r="S241" s="54">
        <v>0</v>
      </c>
      <c r="T241" s="56"/>
      <c r="U241" s="56"/>
      <c r="V241" s="55">
        <v>98</v>
      </c>
      <c r="W241" s="56" t="s">
        <v>41</v>
      </c>
      <c r="X241" s="56" t="s">
        <v>128</v>
      </c>
      <c r="Y241" s="61"/>
      <c r="Z241" s="49"/>
      <c r="AA241" s="65" t="e">
        <v>#REF!</v>
      </c>
      <c r="AB241" s="83" t="e">
        <v>#REF!</v>
      </c>
      <c r="AC241" s="83" t="s">
        <v>240</v>
      </c>
      <c r="AD241" s="81" t="e">
        <v>#REF!</v>
      </c>
      <c r="AE241" s="81" t="e">
        <v>#REF!</v>
      </c>
      <c r="AF241" s="60" t="e">
        <v>#REF!</v>
      </c>
      <c r="AG241" s="53">
        <v>22</v>
      </c>
      <c r="AH241" s="56"/>
      <c r="AI241" s="2">
        <v>500000</v>
      </c>
      <c r="AJ241" s="50"/>
      <c r="AK241" s="49"/>
      <c r="AL241" s="51"/>
      <c r="AM241" s="51"/>
      <c r="AN241" s="52">
        <v>0</v>
      </c>
      <c r="AO241" s="56" t="s">
        <v>1603</v>
      </c>
    </row>
    <row r="242" spans="1:41" hidden="1">
      <c r="A242" s="56">
        <v>237</v>
      </c>
      <c r="B242" s="57" t="s">
        <v>1561</v>
      </c>
      <c r="C242" s="56" t="s">
        <v>30</v>
      </c>
      <c r="D242" s="56" t="s">
        <v>31</v>
      </c>
      <c r="E242" s="56" t="s">
        <v>1609</v>
      </c>
      <c r="F242" s="58" t="s">
        <v>1610</v>
      </c>
      <c r="G242" s="56" t="s">
        <v>136</v>
      </c>
      <c r="H242" s="59" t="s">
        <v>1611</v>
      </c>
      <c r="I242" s="56" t="s">
        <v>2837</v>
      </c>
      <c r="J242" s="47" t="s">
        <v>1612</v>
      </c>
      <c r="K242" s="47"/>
      <c r="L242" s="56">
        <v>3</v>
      </c>
      <c r="M242" s="56" t="s">
        <v>1613</v>
      </c>
      <c r="N242" s="56" t="s">
        <v>1614</v>
      </c>
      <c r="O242" s="47" t="s">
        <v>567</v>
      </c>
      <c r="P242" s="158" t="s">
        <v>1615</v>
      </c>
      <c r="Q242" s="158" t="s">
        <v>1609</v>
      </c>
      <c r="R242" s="48">
        <v>96.6</v>
      </c>
      <c r="S242" s="54">
        <v>0</v>
      </c>
      <c r="T242" s="56"/>
      <c r="U242" s="56"/>
      <c r="V242" s="55">
        <v>98</v>
      </c>
      <c r="W242" s="56" t="s">
        <v>41</v>
      </c>
      <c r="X242" s="56" t="s">
        <v>323</v>
      </c>
      <c r="Y242" s="61"/>
      <c r="Z242" s="49"/>
      <c r="AA242" s="65" t="e">
        <v>#REF!</v>
      </c>
      <c r="AB242" s="83" t="e">
        <v>#REF!</v>
      </c>
      <c r="AC242" s="83" t="s">
        <v>240</v>
      </c>
      <c r="AD242" s="81" t="e">
        <v>#REF!</v>
      </c>
      <c r="AE242" s="81" t="e">
        <v>#REF!</v>
      </c>
      <c r="AF242" s="60" t="e">
        <v>#REF!</v>
      </c>
      <c r="AG242" s="53">
        <v>28</v>
      </c>
      <c r="AH242" s="56"/>
      <c r="AI242" s="2">
        <v>300000</v>
      </c>
      <c r="AJ242" s="50"/>
      <c r="AK242" s="49"/>
      <c r="AL242" s="51"/>
      <c r="AM242" s="51"/>
      <c r="AN242" s="52">
        <v>0</v>
      </c>
      <c r="AO242" s="56"/>
    </row>
    <row r="243" spans="1:41" hidden="1">
      <c r="A243" s="56">
        <v>238</v>
      </c>
      <c r="B243" s="57" t="s">
        <v>1561</v>
      </c>
      <c r="C243" s="56" t="s">
        <v>30</v>
      </c>
      <c r="D243" s="56" t="s">
        <v>31</v>
      </c>
      <c r="E243" s="56" t="s">
        <v>1616</v>
      </c>
      <c r="F243" s="58" t="s">
        <v>1617</v>
      </c>
      <c r="G243" s="56" t="s">
        <v>136</v>
      </c>
      <c r="H243" s="59" t="s">
        <v>1584</v>
      </c>
      <c r="I243" s="56" t="s">
        <v>2837</v>
      </c>
      <c r="J243" s="47" t="s">
        <v>1612</v>
      </c>
      <c r="K243" s="47"/>
      <c r="L243" s="56">
        <v>2</v>
      </c>
      <c r="M243" s="56" t="s">
        <v>1618</v>
      </c>
      <c r="N243" s="56"/>
      <c r="O243" s="47" t="s">
        <v>312</v>
      </c>
      <c r="P243" s="158" t="s">
        <v>1619</v>
      </c>
      <c r="Q243" s="158" t="s">
        <v>1616</v>
      </c>
      <c r="R243" s="48">
        <v>86.6</v>
      </c>
      <c r="S243" s="54">
        <v>0</v>
      </c>
      <c r="T243" s="56"/>
      <c r="U243" s="56"/>
      <c r="V243" s="55">
        <v>98</v>
      </c>
      <c r="W243" s="56" t="s">
        <v>41</v>
      </c>
      <c r="X243" s="56" t="s">
        <v>128</v>
      </c>
      <c r="Y243" s="61"/>
      <c r="Z243" s="49"/>
      <c r="AA243" s="65" t="e">
        <v>#REF!</v>
      </c>
      <c r="AB243" s="83" t="e">
        <v>#REF!</v>
      </c>
      <c r="AC243" s="83" t="s">
        <v>240</v>
      </c>
      <c r="AD243" s="81" t="e">
        <v>#REF!</v>
      </c>
      <c r="AE243" s="81" t="e">
        <v>#REF!</v>
      </c>
      <c r="AF243" s="60" t="e">
        <v>#REF!</v>
      </c>
      <c r="AG243" s="53">
        <v>18</v>
      </c>
      <c r="AH243" s="56"/>
      <c r="AI243" s="2">
        <v>300000</v>
      </c>
      <c r="AJ243" s="50"/>
      <c r="AK243" s="49"/>
      <c r="AL243" s="51"/>
      <c r="AM243" s="51"/>
      <c r="AN243" s="52">
        <v>0</v>
      </c>
      <c r="AO243" s="56"/>
    </row>
    <row r="244" spans="1:41" hidden="1">
      <c r="A244" s="56">
        <v>239</v>
      </c>
      <c r="B244" s="57" t="s">
        <v>1561</v>
      </c>
      <c r="C244" s="56" t="s">
        <v>240</v>
      </c>
      <c r="D244" s="56" t="s">
        <v>1620</v>
      </c>
      <c r="E244" s="56" t="s">
        <v>1621</v>
      </c>
      <c r="F244" s="58" t="s">
        <v>1622</v>
      </c>
      <c r="G244" s="56" t="s">
        <v>136</v>
      </c>
      <c r="H244" s="59" t="s">
        <v>1623</v>
      </c>
      <c r="I244" s="56" t="s">
        <v>2838</v>
      </c>
      <c r="J244" s="47" t="s">
        <v>1599</v>
      </c>
      <c r="K244" s="47" t="s">
        <v>1624</v>
      </c>
      <c r="L244" s="56">
        <v>3</v>
      </c>
      <c r="M244" s="56" t="s">
        <v>1625</v>
      </c>
      <c r="N244" s="56" t="s">
        <v>1626</v>
      </c>
      <c r="O244" s="47" t="s">
        <v>212</v>
      </c>
      <c r="P244" s="158" t="s">
        <v>1627</v>
      </c>
      <c r="Q244" s="158" t="s">
        <v>1621</v>
      </c>
      <c r="R244" s="48">
        <v>91.568240969261822</v>
      </c>
      <c r="S244" s="54">
        <v>98.3</v>
      </c>
      <c r="T244" s="56">
        <v>98.25</v>
      </c>
      <c r="U244" s="56">
        <v>100</v>
      </c>
      <c r="V244" s="55">
        <v>75.86080323087279</v>
      </c>
      <c r="W244" s="56" t="s">
        <v>0</v>
      </c>
      <c r="X244" s="56"/>
      <c r="Y244" s="61">
        <v>6</v>
      </c>
      <c r="Z244" s="49">
        <v>218493</v>
      </c>
      <c r="AA244" s="65">
        <v>5</v>
      </c>
      <c r="AB244" s="83">
        <v>206575</v>
      </c>
      <c r="AC244" s="83">
        <v>228860</v>
      </c>
      <c r="AD244" s="81">
        <v>0.9</v>
      </c>
      <c r="AE244" s="81">
        <v>1</v>
      </c>
      <c r="AF244" s="60">
        <v>0.95347991922818043</v>
      </c>
      <c r="AG244" s="53"/>
      <c r="AH244" s="56"/>
      <c r="AI244" s="2">
        <v>500000</v>
      </c>
      <c r="AJ244" s="50"/>
      <c r="AK244" s="49"/>
      <c r="AL244" s="51"/>
      <c r="AM244" s="51"/>
      <c r="AN244" s="52">
        <v>0</v>
      </c>
      <c r="AO244" s="56"/>
    </row>
    <row r="245" spans="1:41" hidden="1">
      <c r="A245" s="56">
        <v>240</v>
      </c>
      <c r="B245" s="57" t="s">
        <v>1561</v>
      </c>
      <c r="C245" s="56" t="s">
        <v>240</v>
      </c>
      <c r="D245" s="56" t="s">
        <v>1620</v>
      </c>
      <c r="E245" s="56" t="s">
        <v>1628</v>
      </c>
      <c r="F245" s="58" t="s">
        <v>1629</v>
      </c>
      <c r="G245" s="56" t="s">
        <v>136</v>
      </c>
      <c r="H245" s="59" t="s">
        <v>1630</v>
      </c>
      <c r="I245" s="56" t="s">
        <v>2838</v>
      </c>
      <c r="J245" s="47" t="s">
        <v>1631</v>
      </c>
      <c r="K245" s="47"/>
      <c r="L245" s="56">
        <v>2</v>
      </c>
      <c r="M245" s="56" t="s">
        <v>1632</v>
      </c>
      <c r="N245" s="56" t="s">
        <v>1633</v>
      </c>
      <c r="O245" s="47" t="s">
        <v>141</v>
      </c>
      <c r="P245" s="158" t="s">
        <v>1634</v>
      </c>
      <c r="Q245" s="158" t="s">
        <v>1628</v>
      </c>
      <c r="R245" s="48">
        <v>88.289999999999992</v>
      </c>
      <c r="S245" s="54">
        <v>86.7</v>
      </c>
      <c r="T245" s="56">
        <v>86.72</v>
      </c>
      <c r="U245" s="56">
        <v>100</v>
      </c>
      <c r="V245" s="55">
        <v>92</v>
      </c>
      <c r="W245" s="56" t="s">
        <v>180</v>
      </c>
      <c r="X245" s="56"/>
      <c r="Y245" s="61"/>
      <c r="Z245" s="49"/>
      <c r="AA245" s="65" t="e">
        <v>#REF!</v>
      </c>
      <c r="AB245" s="83" t="e">
        <v>#REF!</v>
      </c>
      <c r="AC245" s="83" t="s">
        <v>240</v>
      </c>
      <c r="AD245" s="81" t="e">
        <v>#REF!</v>
      </c>
      <c r="AE245" s="81" t="e">
        <v>#REF!</v>
      </c>
      <c r="AF245" s="60" t="e">
        <v>#REF!</v>
      </c>
      <c r="AG245" s="53"/>
      <c r="AH245" s="56"/>
      <c r="AI245" s="2">
        <v>500000</v>
      </c>
      <c r="AJ245" s="50"/>
      <c r="AK245" s="49"/>
      <c r="AL245" s="51"/>
      <c r="AM245" s="51"/>
      <c r="AN245" s="52">
        <v>0</v>
      </c>
      <c r="AO245" s="56"/>
    </row>
    <row r="246" spans="1:41" hidden="1">
      <c r="A246" s="56">
        <v>241</v>
      </c>
      <c r="B246" s="57" t="s">
        <v>1561</v>
      </c>
      <c r="C246" s="56" t="s">
        <v>240</v>
      </c>
      <c r="D246" s="56" t="s">
        <v>1620</v>
      </c>
      <c r="E246" s="56" t="s">
        <v>1635</v>
      </c>
      <c r="F246" s="58" t="s">
        <v>1636</v>
      </c>
      <c r="G246" s="56" t="s">
        <v>136</v>
      </c>
      <c r="H246" s="59" t="s">
        <v>1637</v>
      </c>
      <c r="I246" s="56" t="s">
        <v>2838</v>
      </c>
      <c r="J246" s="47" t="s">
        <v>1638</v>
      </c>
      <c r="K246" s="47"/>
      <c r="L246" s="56">
        <v>3</v>
      </c>
      <c r="M246" s="56" t="s">
        <v>1639</v>
      </c>
      <c r="N246" s="56" t="s">
        <v>1640</v>
      </c>
      <c r="O246" s="47" t="s">
        <v>567</v>
      </c>
      <c r="P246" s="158" t="s">
        <v>1641</v>
      </c>
      <c r="Q246" s="158" t="s">
        <v>1635</v>
      </c>
      <c r="R246" s="48">
        <v>83.508338316958557</v>
      </c>
      <c r="S246" s="54">
        <v>81.599999999999994</v>
      </c>
      <c r="T246" s="56">
        <v>81.599999999999994</v>
      </c>
      <c r="U246" s="56">
        <v>100</v>
      </c>
      <c r="V246" s="55">
        <v>87.961127723195219</v>
      </c>
      <c r="W246" s="56" t="s">
        <v>249</v>
      </c>
      <c r="X246" s="56"/>
      <c r="Y246" s="61">
        <v>4</v>
      </c>
      <c r="Z246" s="49">
        <v>110453</v>
      </c>
      <c r="AA246" s="65">
        <v>2</v>
      </c>
      <c r="AB246" s="83">
        <v>110271</v>
      </c>
      <c r="AC246" s="83">
        <v>119635</v>
      </c>
      <c r="AD246" s="81">
        <v>0.65</v>
      </c>
      <c r="AE246" s="81">
        <v>0.7</v>
      </c>
      <c r="AF246" s="60">
        <v>0.65097180692011958</v>
      </c>
      <c r="AG246" s="53"/>
      <c r="AH246" s="56"/>
      <c r="AI246" s="2">
        <v>500000</v>
      </c>
      <c r="AJ246" s="50"/>
      <c r="AK246" s="49"/>
      <c r="AL246" s="51"/>
      <c r="AM246" s="51"/>
      <c r="AN246" s="52">
        <v>0</v>
      </c>
      <c r="AO246" s="56"/>
    </row>
    <row r="247" spans="1:41" hidden="1">
      <c r="A247" s="56">
        <v>242</v>
      </c>
      <c r="B247" s="57" t="s">
        <v>1561</v>
      </c>
      <c r="C247" s="56" t="s">
        <v>240</v>
      </c>
      <c r="D247" s="56" t="s">
        <v>1620</v>
      </c>
      <c r="E247" s="56" t="s">
        <v>1642</v>
      </c>
      <c r="F247" s="58" t="s">
        <v>1643</v>
      </c>
      <c r="G247" s="56" t="s">
        <v>136</v>
      </c>
      <c r="H247" s="59" t="s">
        <v>1644</v>
      </c>
      <c r="I247" s="56" t="s">
        <v>2839</v>
      </c>
      <c r="J247" s="47" t="s">
        <v>617</v>
      </c>
      <c r="K247" s="47" t="s">
        <v>1645</v>
      </c>
      <c r="L247" s="56">
        <v>4</v>
      </c>
      <c r="M247" s="56" t="s">
        <v>1646</v>
      </c>
      <c r="N247" s="56" t="s">
        <v>1647</v>
      </c>
      <c r="O247" s="47" t="s">
        <v>204</v>
      </c>
      <c r="P247" s="158" t="s">
        <v>1648</v>
      </c>
      <c r="Q247" s="158" t="s">
        <v>1642</v>
      </c>
      <c r="R247" s="48">
        <v>96.324263135412224</v>
      </c>
      <c r="S247" s="54">
        <v>100</v>
      </c>
      <c r="T247" s="56">
        <v>4.5</v>
      </c>
      <c r="U247" s="56">
        <v>4.5</v>
      </c>
      <c r="V247" s="55">
        <v>87.747543784707389</v>
      </c>
      <c r="W247" s="56" t="s">
        <v>249</v>
      </c>
      <c r="X247" s="56"/>
      <c r="Y247" s="61">
        <v>4</v>
      </c>
      <c r="Z247" s="49">
        <v>111453</v>
      </c>
      <c r="AA247" s="65">
        <v>2</v>
      </c>
      <c r="AB247" s="83">
        <v>110271</v>
      </c>
      <c r="AC247" s="83">
        <v>119635</v>
      </c>
      <c r="AD247" s="81">
        <v>0.65</v>
      </c>
      <c r="AE247" s="81">
        <v>0.7</v>
      </c>
      <c r="AF247" s="60">
        <v>0.65631140538231525</v>
      </c>
      <c r="AG247" s="53"/>
      <c r="AH247" s="56"/>
      <c r="AI247" s="2">
        <v>1265500</v>
      </c>
      <c r="AJ247" s="33" t="s">
        <v>1649</v>
      </c>
      <c r="AK247" s="49">
        <v>2122000</v>
      </c>
      <c r="AL247" s="51">
        <v>856500</v>
      </c>
      <c r="AM247" s="51">
        <v>0</v>
      </c>
      <c r="AN247" s="52">
        <v>1265500</v>
      </c>
      <c r="AO247" s="56"/>
    </row>
    <row r="248" spans="1:41" hidden="1">
      <c r="A248" s="100">
        <v>243</v>
      </c>
      <c r="B248" s="133" t="s">
        <v>1561</v>
      </c>
      <c r="C248" s="100" t="s">
        <v>240</v>
      </c>
      <c r="D248" s="100" t="s">
        <v>1620</v>
      </c>
      <c r="E248" s="143" t="s">
        <v>1650</v>
      </c>
      <c r="F248" s="143" t="s">
        <v>1651</v>
      </c>
      <c r="G248" s="143" t="s">
        <v>136</v>
      </c>
      <c r="H248" s="144" t="s">
        <v>1652</v>
      </c>
      <c r="I248" s="56" t="s">
        <v>2839</v>
      </c>
      <c r="J248" s="143" t="s">
        <v>1577</v>
      </c>
      <c r="K248" s="143" t="s">
        <v>964</v>
      </c>
      <c r="L248" s="143">
        <v>4</v>
      </c>
      <c r="M248" s="143" t="s">
        <v>1653</v>
      </c>
      <c r="N248" s="143" t="s">
        <v>1654</v>
      </c>
      <c r="O248" s="143" t="s">
        <v>196</v>
      </c>
      <c r="P248" s="133" t="s">
        <v>1655</v>
      </c>
      <c r="Q248" s="133" t="s">
        <v>1650</v>
      </c>
      <c r="R248" s="133">
        <v>93.6</v>
      </c>
      <c r="S248" s="133">
        <v>96</v>
      </c>
      <c r="T248" s="100">
        <v>4.24</v>
      </c>
      <c r="U248" s="100">
        <v>4.5</v>
      </c>
      <c r="V248" s="133">
        <v>88</v>
      </c>
      <c r="W248" s="100" t="s">
        <v>0</v>
      </c>
      <c r="X248" s="64"/>
      <c r="Y248" s="100">
        <v>4</v>
      </c>
      <c r="Z248" s="100">
        <v>108045</v>
      </c>
      <c r="AA248" s="133">
        <v>1</v>
      </c>
      <c r="AB248" s="133">
        <v>108045</v>
      </c>
      <c r="AC248" s="133">
        <v>109494</v>
      </c>
      <c r="AD248" s="133">
        <v>0</v>
      </c>
      <c r="AE248" s="133">
        <v>0.65</v>
      </c>
      <c r="AF248" s="133">
        <v>0</v>
      </c>
      <c r="AG248" s="64"/>
      <c r="AH248" s="64"/>
      <c r="AI248" s="102">
        <v>1500000</v>
      </c>
      <c r="AJ248" s="100" t="s">
        <v>1656</v>
      </c>
      <c r="AK248" s="100">
        <v>3295000</v>
      </c>
      <c r="AL248" s="100">
        <v>0</v>
      </c>
      <c r="AM248" s="100">
        <v>0</v>
      </c>
      <c r="AN248" s="133">
        <v>3295000</v>
      </c>
      <c r="AO248" s="64"/>
    </row>
    <row r="249" spans="1:41" hidden="1">
      <c r="A249" s="56">
        <v>244</v>
      </c>
      <c r="B249" s="57" t="s">
        <v>1561</v>
      </c>
      <c r="C249" s="56" t="s">
        <v>240</v>
      </c>
      <c r="D249" s="56" t="s">
        <v>1620</v>
      </c>
      <c r="E249" s="56" t="s">
        <v>1657</v>
      </c>
      <c r="F249" s="58" t="s">
        <v>1658</v>
      </c>
      <c r="G249" s="56" t="s">
        <v>136</v>
      </c>
      <c r="H249" s="59" t="s">
        <v>1659</v>
      </c>
      <c r="I249" s="56" t="s">
        <v>2839</v>
      </c>
      <c r="J249" s="47" t="s">
        <v>1213</v>
      </c>
      <c r="K249" s="47" t="s">
        <v>1660</v>
      </c>
      <c r="L249" s="56">
        <v>4</v>
      </c>
      <c r="M249" s="56" t="s">
        <v>1661</v>
      </c>
      <c r="N249" s="56" t="s">
        <v>1662</v>
      </c>
      <c r="O249" s="47" t="s">
        <v>567</v>
      </c>
      <c r="P249" s="158" t="s">
        <v>1663</v>
      </c>
      <c r="Q249" s="158" t="s">
        <v>1657</v>
      </c>
      <c r="R249" s="48">
        <v>92.9</v>
      </c>
      <c r="S249" s="54">
        <v>95</v>
      </c>
      <c r="T249" s="56">
        <v>4.16</v>
      </c>
      <c r="U249" s="56">
        <v>4.5</v>
      </c>
      <c r="V249" s="55">
        <v>88</v>
      </c>
      <c r="W249" s="56" t="s">
        <v>42</v>
      </c>
      <c r="X249" s="56"/>
      <c r="Y249" s="61">
        <v>4</v>
      </c>
      <c r="Z249" s="49">
        <v>83326</v>
      </c>
      <c r="AA249" s="65">
        <v>1</v>
      </c>
      <c r="AB249" s="83">
        <v>83326</v>
      </c>
      <c r="AC249" s="83">
        <v>99230</v>
      </c>
      <c r="AD249" s="81">
        <v>0</v>
      </c>
      <c r="AE249" s="81">
        <v>0.65</v>
      </c>
      <c r="AF249" s="60">
        <v>0</v>
      </c>
      <c r="AG249" s="53"/>
      <c r="AH249" s="56"/>
      <c r="AI249" s="2">
        <v>408000</v>
      </c>
      <c r="AJ249" s="33" t="s">
        <v>1664</v>
      </c>
      <c r="AK249" s="49">
        <v>3558000</v>
      </c>
      <c r="AL249" s="51">
        <v>3150000</v>
      </c>
      <c r="AM249" s="51">
        <v>0</v>
      </c>
      <c r="AN249" s="52">
        <v>408000</v>
      </c>
      <c r="AO249" s="56"/>
    </row>
    <row r="250" spans="1:41" hidden="1">
      <c r="A250" s="56">
        <v>245</v>
      </c>
      <c r="B250" s="57" t="s">
        <v>1561</v>
      </c>
      <c r="C250" s="56" t="s">
        <v>240</v>
      </c>
      <c r="D250" s="56" t="s">
        <v>1620</v>
      </c>
      <c r="E250" s="56" t="s">
        <v>1665</v>
      </c>
      <c r="F250" s="58" t="s">
        <v>1666</v>
      </c>
      <c r="G250" s="56" t="s">
        <v>136</v>
      </c>
      <c r="H250" s="59" t="s">
        <v>1667</v>
      </c>
      <c r="I250" s="56" t="s">
        <v>2839</v>
      </c>
      <c r="J250" s="47" t="s">
        <v>617</v>
      </c>
      <c r="K250" s="47" t="s">
        <v>1668</v>
      </c>
      <c r="L250" s="56">
        <v>3</v>
      </c>
      <c r="M250" s="56" t="s">
        <v>1669</v>
      </c>
      <c r="N250" s="56" t="s">
        <v>1670</v>
      </c>
      <c r="O250" s="47" t="s">
        <v>141</v>
      </c>
      <c r="P250" s="158" t="s">
        <v>1671</v>
      </c>
      <c r="Q250" s="158" t="s">
        <v>1665</v>
      </c>
      <c r="R250" s="48">
        <v>91.797958643632086</v>
      </c>
      <c r="S250" s="54">
        <v>96</v>
      </c>
      <c r="T250" s="56">
        <v>4.29</v>
      </c>
      <c r="U250" s="56">
        <v>4.5</v>
      </c>
      <c r="V250" s="55">
        <v>81.993195478773671</v>
      </c>
      <c r="W250" s="56" t="s">
        <v>42</v>
      </c>
      <c r="X250" s="56"/>
      <c r="Y250" s="61">
        <v>5</v>
      </c>
      <c r="Z250" s="49">
        <v>160490</v>
      </c>
      <c r="AA250" s="65">
        <v>4</v>
      </c>
      <c r="AB250" s="83">
        <v>160445</v>
      </c>
      <c r="AC250" s="83">
        <v>186898</v>
      </c>
      <c r="AD250" s="81">
        <v>0.8</v>
      </c>
      <c r="AE250" s="81">
        <v>0.9</v>
      </c>
      <c r="AF250" s="60">
        <v>0.80017011303065821</v>
      </c>
      <c r="AG250" s="53"/>
      <c r="AH250" s="56"/>
      <c r="AI250" s="2">
        <v>1017500</v>
      </c>
      <c r="AJ250" s="33" t="s">
        <v>1672</v>
      </c>
      <c r="AK250" s="49">
        <v>1661000</v>
      </c>
      <c r="AL250" s="51">
        <v>643500</v>
      </c>
      <c r="AM250" s="51">
        <v>0</v>
      </c>
      <c r="AN250" s="52">
        <v>1017500</v>
      </c>
      <c r="AO250" s="56" t="s">
        <v>1603</v>
      </c>
    </row>
    <row r="251" spans="1:41" hidden="1">
      <c r="A251" s="56">
        <v>246</v>
      </c>
      <c r="B251" s="57" t="s">
        <v>1561</v>
      </c>
      <c r="C251" s="56" t="s">
        <v>240</v>
      </c>
      <c r="D251" s="56" t="s">
        <v>1620</v>
      </c>
      <c r="E251" s="56" t="s">
        <v>1673</v>
      </c>
      <c r="F251" s="58" t="s">
        <v>1674</v>
      </c>
      <c r="G251" s="56" t="s">
        <v>136</v>
      </c>
      <c r="H251" s="59" t="s">
        <v>1675</v>
      </c>
      <c r="I251" s="56" t="s">
        <v>2839</v>
      </c>
      <c r="J251" s="47" t="s">
        <v>215</v>
      </c>
      <c r="K251" s="47" t="s">
        <v>1676</v>
      </c>
      <c r="L251" s="56">
        <v>2</v>
      </c>
      <c r="M251" s="56" t="s">
        <v>1677</v>
      </c>
      <c r="N251" s="56" t="s">
        <v>1678</v>
      </c>
      <c r="O251" s="47" t="s">
        <v>141</v>
      </c>
      <c r="P251" s="158" t="s">
        <v>1679</v>
      </c>
      <c r="Q251" s="158" t="s">
        <v>1673</v>
      </c>
      <c r="R251" s="48">
        <v>90.900146923783268</v>
      </c>
      <c r="S251" s="54">
        <v>97</v>
      </c>
      <c r="T251" s="56">
        <v>4.34</v>
      </c>
      <c r="U251" s="56">
        <v>4.5</v>
      </c>
      <c r="V251" s="55">
        <v>76.66715641261095</v>
      </c>
      <c r="W251" s="56" t="s">
        <v>0</v>
      </c>
      <c r="X251" s="56"/>
      <c r="Y251" s="61">
        <v>4</v>
      </c>
      <c r="Z251" s="49">
        <v>157303</v>
      </c>
      <c r="AA251" s="65">
        <v>5</v>
      </c>
      <c r="AB251" s="83">
        <v>151860</v>
      </c>
      <c r="AC251" s="83">
        <v>168195</v>
      </c>
      <c r="AD251" s="81">
        <v>0.9</v>
      </c>
      <c r="AE251" s="81">
        <v>1</v>
      </c>
      <c r="AF251" s="60">
        <v>0.93332108968472605</v>
      </c>
      <c r="AG251" s="53"/>
      <c r="AH251" s="56"/>
      <c r="AI251" s="2">
        <v>361000</v>
      </c>
      <c r="AJ251" s="33" t="s">
        <v>1680</v>
      </c>
      <c r="AK251" s="49">
        <v>2701000</v>
      </c>
      <c r="AL251" s="51">
        <v>2340000</v>
      </c>
      <c r="AM251" s="51">
        <v>0</v>
      </c>
      <c r="AN251" s="52">
        <v>361000</v>
      </c>
      <c r="AO251" s="56" t="s">
        <v>1603</v>
      </c>
    </row>
    <row r="252" spans="1:41" hidden="1">
      <c r="A252" s="56">
        <v>247</v>
      </c>
      <c r="B252" s="57" t="s">
        <v>1561</v>
      </c>
      <c r="C252" s="56" t="s">
        <v>240</v>
      </c>
      <c r="D252" s="56" t="s">
        <v>1620</v>
      </c>
      <c r="E252" s="56" t="s">
        <v>1681</v>
      </c>
      <c r="F252" s="58" t="s">
        <v>1682</v>
      </c>
      <c r="G252" s="56" t="s">
        <v>136</v>
      </c>
      <c r="H252" s="59" t="s">
        <v>1683</v>
      </c>
      <c r="I252" s="56" t="s">
        <v>2839</v>
      </c>
      <c r="J252" s="47" t="s">
        <v>1221</v>
      </c>
      <c r="K252" s="47" t="s">
        <v>549</v>
      </c>
      <c r="L252" s="56">
        <v>4</v>
      </c>
      <c r="M252" s="56" t="s">
        <v>1684</v>
      </c>
      <c r="N252" s="56" t="s">
        <v>1685</v>
      </c>
      <c r="O252" s="47" t="s">
        <v>350</v>
      </c>
      <c r="P252" s="158" t="s">
        <v>1686</v>
      </c>
      <c r="Q252" s="158" t="s">
        <v>1681</v>
      </c>
      <c r="R252" s="48">
        <v>88.216301785112819</v>
      </c>
      <c r="S252" s="54">
        <v>92</v>
      </c>
      <c r="T252" s="56">
        <v>3.86</v>
      </c>
      <c r="U252" s="56">
        <v>4.5</v>
      </c>
      <c r="V252" s="55">
        <v>79.387672617042767</v>
      </c>
      <c r="W252" s="56" t="s">
        <v>0</v>
      </c>
      <c r="X252" s="56"/>
      <c r="Y252" s="61">
        <v>4</v>
      </c>
      <c r="Z252" s="49">
        <v>145680</v>
      </c>
      <c r="AA252" s="65">
        <v>4</v>
      </c>
      <c r="AB252" s="83">
        <v>134046</v>
      </c>
      <c r="AC252" s="83">
        <v>151860</v>
      </c>
      <c r="AD252" s="81">
        <v>0.8</v>
      </c>
      <c r="AE252" s="81">
        <v>0.9</v>
      </c>
      <c r="AF252" s="60">
        <v>0.86530818457393066</v>
      </c>
      <c r="AG252" s="53"/>
      <c r="AH252" s="56"/>
      <c r="AI252" s="2">
        <v>1500000</v>
      </c>
      <c r="AJ252" s="33" t="s">
        <v>1687</v>
      </c>
      <c r="AK252" s="49">
        <v>3365000</v>
      </c>
      <c r="AL252" s="51">
        <v>0</v>
      </c>
      <c r="AM252" s="51">
        <v>0</v>
      </c>
      <c r="AN252" s="52">
        <v>3365000</v>
      </c>
      <c r="AO252" s="56" t="s">
        <v>1603</v>
      </c>
    </row>
    <row r="253" spans="1:41" hidden="1">
      <c r="A253" s="56">
        <v>248</v>
      </c>
      <c r="B253" s="57" t="s">
        <v>1561</v>
      </c>
      <c r="C253" s="56" t="s">
        <v>240</v>
      </c>
      <c r="D253" s="56" t="s">
        <v>1620</v>
      </c>
      <c r="E253" s="56" t="s">
        <v>1688</v>
      </c>
      <c r="F253" s="58" t="s">
        <v>1689</v>
      </c>
      <c r="G253" s="56" t="s">
        <v>136</v>
      </c>
      <c r="H253" s="59" t="s">
        <v>1690</v>
      </c>
      <c r="I253" s="56" t="s">
        <v>2839</v>
      </c>
      <c r="J253" s="47" t="s">
        <v>1577</v>
      </c>
      <c r="K253" s="47" t="s">
        <v>193</v>
      </c>
      <c r="L253" s="56">
        <v>2</v>
      </c>
      <c r="M253" s="56" t="s">
        <v>1691</v>
      </c>
      <c r="N253" s="56" t="s">
        <v>1692</v>
      </c>
      <c r="O253" s="47" t="s">
        <v>141</v>
      </c>
      <c r="P253" s="158" t="s">
        <v>1693</v>
      </c>
      <c r="Q253" s="158" t="s">
        <v>1688</v>
      </c>
      <c r="R253" s="48">
        <v>88</v>
      </c>
      <c r="S253" s="54">
        <v>88</v>
      </c>
      <c r="T253" s="56">
        <v>3.44</v>
      </c>
      <c r="U253" s="56">
        <v>4.5</v>
      </c>
      <c r="V253" s="55">
        <v>88</v>
      </c>
      <c r="W253" s="56" t="s">
        <v>0</v>
      </c>
      <c r="X253" s="56"/>
      <c r="Y253" s="61">
        <v>5</v>
      </c>
      <c r="Z253" s="49">
        <v>126993</v>
      </c>
      <c r="AA253" s="65">
        <v>1</v>
      </c>
      <c r="AB253" s="83">
        <v>126993</v>
      </c>
      <c r="AC253" s="83">
        <v>129761</v>
      </c>
      <c r="AD253" s="81">
        <v>0</v>
      </c>
      <c r="AE253" s="81">
        <v>0.65</v>
      </c>
      <c r="AF253" s="60">
        <v>0</v>
      </c>
      <c r="AG253" s="53"/>
      <c r="AH253" s="56"/>
      <c r="AI253" s="2">
        <v>1500000</v>
      </c>
      <c r="AJ253" s="33" t="s">
        <v>1694</v>
      </c>
      <c r="AK253" s="49">
        <v>3295000</v>
      </c>
      <c r="AL253" s="51">
        <v>0</v>
      </c>
      <c r="AM253" s="51">
        <v>0</v>
      </c>
      <c r="AN253" s="52">
        <v>3295000</v>
      </c>
      <c r="AO253" s="56" t="s">
        <v>1603</v>
      </c>
    </row>
    <row r="254" spans="1:41" hidden="1">
      <c r="A254" s="56">
        <v>249</v>
      </c>
      <c r="B254" s="57" t="s">
        <v>1561</v>
      </c>
      <c r="C254" s="56" t="s">
        <v>240</v>
      </c>
      <c r="D254" s="56" t="s">
        <v>1620</v>
      </c>
      <c r="E254" s="56" t="s">
        <v>1695</v>
      </c>
      <c r="F254" s="58" t="s">
        <v>1696</v>
      </c>
      <c r="G254" s="56" t="s">
        <v>136</v>
      </c>
      <c r="H254" s="59" t="s">
        <v>1697</v>
      </c>
      <c r="I254" s="56" t="s">
        <v>2839</v>
      </c>
      <c r="J254" s="47" t="s">
        <v>1119</v>
      </c>
      <c r="K254" s="47" t="s">
        <v>1698</v>
      </c>
      <c r="L254" s="56">
        <v>2</v>
      </c>
      <c r="M254" s="56" t="s">
        <v>1699</v>
      </c>
      <c r="N254" s="56" t="s">
        <v>1700</v>
      </c>
      <c r="O254" s="47" t="s">
        <v>141</v>
      </c>
      <c r="P254" s="158" t="s">
        <v>1701</v>
      </c>
      <c r="Q254" s="158" t="s">
        <v>1695</v>
      </c>
      <c r="R254" s="48">
        <v>86.790862530555231</v>
      </c>
      <c r="S254" s="54">
        <v>93</v>
      </c>
      <c r="T254" s="56">
        <v>3.98</v>
      </c>
      <c r="U254" s="56">
        <v>4.5</v>
      </c>
      <c r="V254" s="55">
        <v>72.302875101850773</v>
      </c>
      <c r="W254" s="56" t="s">
        <v>0</v>
      </c>
      <c r="X254" s="56"/>
      <c r="Y254" s="61">
        <v>4</v>
      </c>
      <c r="Z254" s="49">
        <v>175485</v>
      </c>
      <c r="AA254" s="65">
        <v>6</v>
      </c>
      <c r="AB254" s="83">
        <v>168195</v>
      </c>
      <c r="AC254" s="83">
        <v>185377</v>
      </c>
      <c r="AD254" s="81">
        <v>1</v>
      </c>
      <c r="AE254" s="81">
        <v>1.1000000000000001</v>
      </c>
      <c r="AF254" s="60">
        <v>1.0424281224537306</v>
      </c>
      <c r="AG254" s="53"/>
      <c r="AH254" s="56"/>
      <c r="AI254" s="2">
        <v>1500000</v>
      </c>
      <c r="AJ254" s="33" t="s">
        <v>1702</v>
      </c>
      <c r="AK254" s="49">
        <v>3672000</v>
      </c>
      <c r="AL254" s="51">
        <v>937500</v>
      </c>
      <c r="AM254" s="51">
        <v>0</v>
      </c>
      <c r="AN254" s="52">
        <v>2734500</v>
      </c>
      <c r="AO254" s="56" t="s">
        <v>1603</v>
      </c>
    </row>
    <row r="255" spans="1:41" hidden="1">
      <c r="A255" s="56">
        <v>250</v>
      </c>
      <c r="B255" s="57" t="s">
        <v>1561</v>
      </c>
      <c r="C255" s="56" t="s">
        <v>240</v>
      </c>
      <c r="D255" s="56" t="s">
        <v>1620</v>
      </c>
      <c r="E255" s="56" t="s">
        <v>1703</v>
      </c>
      <c r="F255" s="58" t="s">
        <v>1704</v>
      </c>
      <c r="G255" s="56" t="s">
        <v>32</v>
      </c>
      <c r="H255" s="59" t="s">
        <v>1705</v>
      </c>
      <c r="I255" s="56" t="s">
        <v>2839</v>
      </c>
      <c r="J255" s="47" t="s">
        <v>208</v>
      </c>
      <c r="K255" s="47" t="s">
        <v>1706</v>
      </c>
      <c r="L255" s="56">
        <v>2</v>
      </c>
      <c r="M255" s="56" t="s">
        <v>1707</v>
      </c>
      <c r="N255" s="56" t="s">
        <v>1708</v>
      </c>
      <c r="O255" s="47" t="s">
        <v>277</v>
      </c>
      <c r="P255" s="158" t="s">
        <v>1709</v>
      </c>
      <c r="Q255" s="158" t="s">
        <v>1703</v>
      </c>
      <c r="R255" s="48">
        <v>85.314607837512185</v>
      </c>
      <c r="S255" s="54">
        <v>95</v>
      </c>
      <c r="T255" s="56">
        <v>4.1100000000000003</v>
      </c>
      <c r="U255" s="56">
        <v>4.5</v>
      </c>
      <c r="V255" s="55">
        <v>62.715359458373968</v>
      </c>
      <c r="W255" s="56" t="s">
        <v>0</v>
      </c>
      <c r="X255" s="56"/>
      <c r="Y255" s="61">
        <v>4</v>
      </c>
      <c r="Z255" s="49">
        <v>217870</v>
      </c>
      <c r="AA255" s="65">
        <v>8</v>
      </c>
      <c r="AB255" s="83">
        <v>203558</v>
      </c>
      <c r="AC255" s="83">
        <v>220987</v>
      </c>
      <c r="AD255" s="81">
        <v>1.2</v>
      </c>
      <c r="AE255" s="81">
        <v>1.3</v>
      </c>
      <c r="AF255" s="60">
        <v>1.2821160135406506</v>
      </c>
      <c r="AG255" s="53"/>
      <c r="AH255" s="56"/>
      <c r="AI255" s="2">
        <v>1500000</v>
      </c>
      <c r="AJ255" s="33" t="s">
        <v>1710</v>
      </c>
      <c r="AK255" s="49">
        <v>3839000</v>
      </c>
      <c r="AL255" s="51">
        <v>1919500</v>
      </c>
      <c r="AM255" s="51">
        <v>0</v>
      </c>
      <c r="AN255" s="52">
        <v>1919500</v>
      </c>
      <c r="AO255" s="56" t="s">
        <v>1603</v>
      </c>
    </row>
    <row r="256" spans="1:41" hidden="1">
      <c r="A256" s="56">
        <v>251</v>
      </c>
      <c r="B256" s="57" t="s">
        <v>1561</v>
      </c>
      <c r="C256" s="56" t="s">
        <v>240</v>
      </c>
      <c r="D256" s="56" t="s">
        <v>1620</v>
      </c>
      <c r="E256" s="56" t="s">
        <v>1711</v>
      </c>
      <c r="F256" s="58" t="s">
        <v>1712</v>
      </c>
      <c r="G256" s="56" t="s">
        <v>136</v>
      </c>
      <c r="H256" s="59" t="s">
        <v>1713</v>
      </c>
      <c r="I256" s="56" t="s">
        <v>2839</v>
      </c>
      <c r="J256" s="47" t="s">
        <v>1213</v>
      </c>
      <c r="K256" s="47" t="s">
        <v>1714</v>
      </c>
      <c r="L256" s="56">
        <v>4</v>
      </c>
      <c r="M256" s="56" t="s">
        <v>1715</v>
      </c>
      <c r="N256" s="56" t="s">
        <v>1716</v>
      </c>
      <c r="O256" s="56" t="s">
        <v>567</v>
      </c>
      <c r="P256" s="159" t="s">
        <v>1717</v>
      </c>
      <c r="Q256" s="159" t="s">
        <v>1711</v>
      </c>
      <c r="R256" s="48">
        <v>82.6</v>
      </c>
      <c r="S256" s="54">
        <v>100</v>
      </c>
      <c r="T256" s="56">
        <v>4.5</v>
      </c>
      <c r="U256" s="56">
        <v>4.5</v>
      </c>
      <c r="V256" s="55">
        <v>42</v>
      </c>
      <c r="W256" s="56" t="s">
        <v>0</v>
      </c>
      <c r="X256" s="56"/>
      <c r="Y256" s="61">
        <v>3</v>
      </c>
      <c r="Z256" s="49">
        <v>267063</v>
      </c>
      <c r="AA256" s="65">
        <v>14</v>
      </c>
      <c r="AB256" s="83">
        <v>246992</v>
      </c>
      <c r="AC256" s="83" t="s">
        <v>240</v>
      </c>
      <c r="AD256" s="81">
        <v>1.8</v>
      </c>
      <c r="AE256" s="81">
        <v>1.8</v>
      </c>
      <c r="AF256" s="34">
        <v>1.8</v>
      </c>
      <c r="AG256" s="53"/>
      <c r="AH256" s="56" t="s">
        <v>1718</v>
      </c>
      <c r="AI256" s="2">
        <v>1500000</v>
      </c>
      <c r="AJ256" s="33" t="s">
        <v>1719</v>
      </c>
      <c r="AK256" s="49">
        <v>2921000</v>
      </c>
      <c r="AL256" s="51">
        <v>1000000</v>
      </c>
      <c r="AM256" s="51">
        <v>0</v>
      </c>
      <c r="AN256" s="52">
        <v>1921000</v>
      </c>
      <c r="AO256" s="56" t="s">
        <v>1603</v>
      </c>
    </row>
    <row r="257" spans="1:41" hidden="1">
      <c r="A257" s="56">
        <v>252</v>
      </c>
      <c r="B257" s="57" t="s">
        <v>1561</v>
      </c>
      <c r="C257" s="56" t="s">
        <v>240</v>
      </c>
      <c r="D257" s="56" t="s">
        <v>1620</v>
      </c>
      <c r="E257" s="56" t="s">
        <v>1720</v>
      </c>
      <c r="F257" s="58" t="s">
        <v>1721</v>
      </c>
      <c r="G257" s="56" t="s">
        <v>136</v>
      </c>
      <c r="H257" s="59" t="s">
        <v>1722</v>
      </c>
      <c r="I257" s="56" t="s">
        <v>2839</v>
      </c>
      <c r="J257" s="47" t="s">
        <v>1213</v>
      </c>
      <c r="K257" s="47" t="s">
        <v>193</v>
      </c>
      <c r="L257" s="56">
        <v>2</v>
      </c>
      <c r="M257" s="56" t="s">
        <v>1723</v>
      </c>
      <c r="N257" s="56" t="s">
        <v>1724</v>
      </c>
      <c r="O257" s="56" t="s">
        <v>212</v>
      </c>
      <c r="P257" s="159" t="s">
        <v>1725</v>
      </c>
      <c r="Q257" s="159" t="s">
        <v>1720</v>
      </c>
      <c r="R257" s="48">
        <v>81.774777610510455</v>
      </c>
      <c r="S257" s="54">
        <v>93</v>
      </c>
      <c r="T257" s="56">
        <v>3.97</v>
      </c>
      <c r="U257" s="56">
        <v>4.5</v>
      </c>
      <c r="V257" s="55">
        <v>55.582592035034892</v>
      </c>
      <c r="W257" s="56" t="s">
        <v>0</v>
      </c>
      <c r="X257" s="56"/>
      <c r="Y257" s="61">
        <v>4</v>
      </c>
      <c r="Z257" s="49">
        <v>246513</v>
      </c>
      <c r="AA257" s="65">
        <v>10</v>
      </c>
      <c r="AB257" s="83">
        <v>237681</v>
      </c>
      <c r="AC257" s="83">
        <v>252295</v>
      </c>
      <c r="AD257" s="81">
        <v>1.4</v>
      </c>
      <c r="AE257" s="81">
        <v>1.5</v>
      </c>
      <c r="AF257" s="60">
        <v>1.4604351991241276</v>
      </c>
      <c r="AG257" s="53"/>
      <c r="AH257" s="56"/>
      <c r="AI257" s="2">
        <v>1500000</v>
      </c>
      <c r="AJ257" s="33" t="s">
        <v>1726</v>
      </c>
      <c r="AK257" s="49">
        <v>3501000</v>
      </c>
      <c r="AL257" s="51">
        <v>337500</v>
      </c>
      <c r="AM257" s="51">
        <v>0</v>
      </c>
      <c r="AN257" s="52">
        <v>3163500</v>
      </c>
      <c r="AO257" s="56" t="s">
        <v>1603</v>
      </c>
    </row>
    <row r="258" spans="1:41" hidden="1">
      <c r="A258" s="56">
        <v>253</v>
      </c>
      <c r="B258" s="57" t="s">
        <v>1561</v>
      </c>
      <c r="C258" s="56" t="s">
        <v>240</v>
      </c>
      <c r="D258" s="56" t="s">
        <v>1620</v>
      </c>
      <c r="E258" s="56" t="s">
        <v>1727</v>
      </c>
      <c r="F258" s="58" t="s">
        <v>1728</v>
      </c>
      <c r="G258" s="56" t="s">
        <v>32</v>
      </c>
      <c r="H258" s="59" t="s">
        <v>1729</v>
      </c>
      <c r="I258" s="56" t="s">
        <v>2839</v>
      </c>
      <c r="J258" s="47" t="s">
        <v>1451</v>
      </c>
      <c r="K258" s="47" t="s">
        <v>1401</v>
      </c>
      <c r="L258" s="56">
        <v>4</v>
      </c>
      <c r="M258" s="56" t="s">
        <v>1730</v>
      </c>
      <c r="N258" s="56" t="s">
        <v>1731</v>
      </c>
      <c r="O258" s="47" t="s">
        <v>212</v>
      </c>
      <c r="P258" s="158" t="s">
        <v>1732</v>
      </c>
      <c r="Q258" s="158" t="s">
        <v>1727</v>
      </c>
      <c r="R258" s="48">
        <v>79.799999999999983</v>
      </c>
      <c r="S258" s="54">
        <v>96</v>
      </c>
      <c r="T258" s="56">
        <v>4.21</v>
      </c>
      <c r="U258" s="56">
        <v>4.5</v>
      </c>
      <c r="V258" s="55">
        <v>42</v>
      </c>
      <c r="W258" s="56" t="s">
        <v>0</v>
      </c>
      <c r="X258" s="56"/>
      <c r="Y258" s="61">
        <v>3</v>
      </c>
      <c r="Z258" s="49">
        <v>263781</v>
      </c>
      <c r="AA258" s="65">
        <v>14</v>
      </c>
      <c r="AB258" s="83">
        <v>246992</v>
      </c>
      <c r="AC258" s="83" t="s">
        <v>240</v>
      </c>
      <c r="AD258" s="81">
        <v>1.8</v>
      </c>
      <c r="AE258" s="81">
        <v>1.8</v>
      </c>
      <c r="AF258" s="34">
        <v>1.8</v>
      </c>
      <c r="AG258" s="53"/>
      <c r="AH258" s="56" t="s">
        <v>1718</v>
      </c>
      <c r="AI258" s="2">
        <v>1500000</v>
      </c>
      <c r="AJ258" s="33" t="s">
        <v>1733</v>
      </c>
      <c r="AK258" s="49">
        <v>3371500</v>
      </c>
      <c r="AL258" s="51">
        <v>1500000</v>
      </c>
      <c r="AM258" s="51">
        <v>0</v>
      </c>
      <c r="AN258" s="52">
        <v>1871500</v>
      </c>
      <c r="AO258" s="56" t="s">
        <v>1603</v>
      </c>
    </row>
    <row r="259" spans="1:41" hidden="1">
      <c r="A259" s="56">
        <v>254</v>
      </c>
      <c r="B259" s="57" t="s">
        <v>1561</v>
      </c>
      <c r="C259" s="56" t="s">
        <v>240</v>
      </c>
      <c r="D259" s="56" t="s">
        <v>1620</v>
      </c>
      <c r="E259" s="56" t="s">
        <v>1734</v>
      </c>
      <c r="F259" s="58" t="s">
        <v>1735</v>
      </c>
      <c r="G259" s="56" t="s">
        <v>136</v>
      </c>
      <c r="H259" s="59" t="s">
        <v>1736</v>
      </c>
      <c r="I259" s="56" t="s">
        <v>2839</v>
      </c>
      <c r="J259" s="47" t="s">
        <v>1737</v>
      </c>
      <c r="K259" s="47" t="s">
        <v>1738</v>
      </c>
      <c r="L259" s="56">
        <v>4</v>
      </c>
      <c r="M259" s="56" t="s">
        <v>1739</v>
      </c>
      <c r="N259" s="56" t="s">
        <v>1740</v>
      </c>
      <c r="O259" s="56" t="s">
        <v>212</v>
      </c>
      <c r="P259" s="159" t="s">
        <v>1741</v>
      </c>
      <c r="Q259" s="159" t="s">
        <v>1734</v>
      </c>
      <c r="R259" s="48">
        <v>76.999999999999986</v>
      </c>
      <c r="S259" s="54">
        <v>92</v>
      </c>
      <c r="T259" s="56">
        <v>3.85</v>
      </c>
      <c r="U259" s="56">
        <v>4.5</v>
      </c>
      <c r="V259" s="55">
        <v>42</v>
      </c>
      <c r="W259" s="56" t="s">
        <v>0</v>
      </c>
      <c r="X259" s="56"/>
      <c r="Y259" s="61">
        <v>4</v>
      </c>
      <c r="Z259" s="49">
        <v>345677</v>
      </c>
      <c r="AA259" s="65">
        <v>14</v>
      </c>
      <c r="AB259" s="83">
        <v>308297</v>
      </c>
      <c r="AC259" s="83" t="s">
        <v>240</v>
      </c>
      <c r="AD259" s="81">
        <v>1.8</v>
      </c>
      <c r="AE259" s="81">
        <v>1.8</v>
      </c>
      <c r="AF259" s="34">
        <v>1.8</v>
      </c>
      <c r="AG259" s="53"/>
      <c r="AH259" s="56" t="s">
        <v>1718</v>
      </c>
      <c r="AI259" s="2">
        <v>1500000</v>
      </c>
      <c r="AJ259" s="33" t="s">
        <v>1742</v>
      </c>
      <c r="AK259" s="49">
        <v>3499000</v>
      </c>
      <c r="AL259" s="51">
        <v>0</v>
      </c>
      <c r="AM259" s="51">
        <v>0</v>
      </c>
      <c r="AN259" s="52">
        <v>3499000</v>
      </c>
      <c r="AO259" s="56" t="s">
        <v>1603</v>
      </c>
    </row>
    <row r="260" spans="1:41" hidden="1">
      <c r="A260" s="56">
        <v>255</v>
      </c>
      <c r="B260" s="57" t="s">
        <v>1743</v>
      </c>
      <c r="C260" s="56" t="s">
        <v>30</v>
      </c>
      <c r="D260" s="56" t="s">
        <v>31</v>
      </c>
      <c r="E260" s="56" t="s">
        <v>1744</v>
      </c>
      <c r="F260" s="58" t="s">
        <v>2830</v>
      </c>
      <c r="G260" s="56" t="s">
        <v>136</v>
      </c>
      <c r="H260" s="59" t="s">
        <v>1745</v>
      </c>
      <c r="I260" s="56" t="s">
        <v>2837</v>
      </c>
      <c r="J260" s="47" t="s">
        <v>1746</v>
      </c>
      <c r="K260" s="47"/>
      <c r="L260" s="56">
        <v>2</v>
      </c>
      <c r="M260" s="56" t="s">
        <v>1747</v>
      </c>
      <c r="N260" s="56" t="s">
        <v>1748</v>
      </c>
      <c r="O260" s="56" t="s">
        <v>141</v>
      </c>
      <c r="P260" s="159" t="s">
        <v>1749</v>
      </c>
      <c r="Q260" s="159" t="s">
        <v>1744</v>
      </c>
      <c r="R260" s="48">
        <v>95.8</v>
      </c>
      <c r="S260" s="54">
        <v>0</v>
      </c>
      <c r="T260" s="56">
        <v>0</v>
      </c>
      <c r="U260" s="56">
        <v>4.5</v>
      </c>
      <c r="V260" s="55">
        <v>94</v>
      </c>
      <c r="W260" s="56" t="s">
        <v>41</v>
      </c>
      <c r="X260" s="56" t="s">
        <v>435</v>
      </c>
      <c r="Y260" s="61">
        <v>4</v>
      </c>
      <c r="Z260" s="49">
        <v>0</v>
      </c>
      <c r="AA260" s="65" t="e">
        <v>#REF!</v>
      </c>
      <c r="AB260" s="83" t="e">
        <v>#REF!</v>
      </c>
      <c r="AC260" s="83" t="s">
        <v>240</v>
      </c>
      <c r="AD260" s="81" t="e">
        <v>#REF!</v>
      </c>
      <c r="AE260" s="81" t="e">
        <v>#REF!</v>
      </c>
      <c r="AF260" s="60" t="e">
        <v>#REF!</v>
      </c>
      <c r="AG260" s="53">
        <v>30</v>
      </c>
      <c r="AH260" s="56" t="s">
        <v>1750</v>
      </c>
      <c r="AI260" s="2">
        <v>300000</v>
      </c>
      <c r="AJ260" s="50"/>
      <c r="AK260" s="49"/>
      <c r="AL260" s="51"/>
      <c r="AM260" s="56"/>
      <c r="AN260" s="52">
        <v>300000</v>
      </c>
      <c r="AO260" s="79"/>
    </row>
    <row r="261" spans="1:41" hidden="1">
      <c r="A261" s="56">
        <v>256</v>
      </c>
      <c r="B261" s="57" t="s">
        <v>1743</v>
      </c>
      <c r="C261" s="56" t="s">
        <v>30</v>
      </c>
      <c r="D261" s="56" t="s">
        <v>31</v>
      </c>
      <c r="E261" s="56" t="s">
        <v>1751</v>
      </c>
      <c r="F261" s="58" t="s">
        <v>1752</v>
      </c>
      <c r="G261" s="56" t="s">
        <v>32</v>
      </c>
      <c r="H261" s="59" t="s">
        <v>1753</v>
      </c>
      <c r="I261" s="56" t="s">
        <v>2837</v>
      </c>
      <c r="J261" s="47" t="s">
        <v>1754</v>
      </c>
      <c r="K261" s="47"/>
      <c r="L261" s="56">
        <v>1</v>
      </c>
      <c r="M261" s="56" t="s">
        <v>1755</v>
      </c>
      <c r="N261" s="56" t="s">
        <v>1756</v>
      </c>
      <c r="O261" s="47" t="s">
        <v>141</v>
      </c>
      <c r="P261" s="158" t="s">
        <v>1757</v>
      </c>
      <c r="Q261" s="158" t="s">
        <v>1751</v>
      </c>
      <c r="R261" s="48">
        <v>91.6</v>
      </c>
      <c r="S261" s="54">
        <v>0</v>
      </c>
      <c r="T261" s="56">
        <v>0</v>
      </c>
      <c r="U261" s="56">
        <v>4.5</v>
      </c>
      <c r="V261" s="55">
        <v>88</v>
      </c>
      <c r="W261" s="56" t="s">
        <v>249</v>
      </c>
      <c r="X261" s="56"/>
      <c r="Y261" s="61">
        <v>4</v>
      </c>
      <c r="Z261" s="49">
        <v>55706</v>
      </c>
      <c r="AA261" s="65">
        <v>1</v>
      </c>
      <c r="AB261" s="83">
        <v>55706</v>
      </c>
      <c r="AC261" s="83">
        <v>110271</v>
      </c>
      <c r="AD261" s="81">
        <v>0</v>
      </c>
      <c r="AE261" s="81">
        <v>0.65</v>
      </c>
      <c r="AF261" s="60">
        <v>0</v>
      </c>
      <c r="AG261" s="53">
        <v>30</v>
      </c>
      <c r="AH261" s="56"/>
      <c r="AI261" s="2">
        <v>300000</v>
      </c>
      <c r="AJ261" s="50"/>
      <c r="AK261" s="49"/>
      <c r="AL261" s="51"/>
      <c r="AM261" s="56"/>
      <c r="AN261" s="52">
        <v>300000</v>
      </c>
      <c r="AO261" s="79"/>
    </row>
    <row r="262" spans="1:41" hidden="1">
      <c r="A262" s="56">
        <v>257</v>
      </c>
      <c r="B262" s="57" t="s">
        <v>1743</v>
      </c>
      <c r="C262" s="56" t="s">
        <v>30</v>
      </c>
      <c r="D262" s="56" t="s">
        <v>31</v>
      </c>
      <c r="E262" s="56" t="s">
        <v>1758</v>
      </c>
      <c r="F262" s="58" t="s">
        <v>1759</v>
      </c>
      <c r="G262" s="56" t="s">
        <v>136</v>
      </c>
      <c r="H262" s="59" t="s">
        <v>1760</v>
      </c>
      <c r="I262" s="56" t="s">
        <v>2837</v>
      </c>
      <c r="J262" s="47" t="s">
        <v>1754</v>
      </c>
      <c r="K262" s="47"/>
      <c r="L262" s="56">
        <v>2</v>
      </c>
      <c r="M262" s="56" t="s">
        <v>1761</v>
      </c>
      <c r="N262" s="56" t="s">
        <v>1762</v>
      </c>
      <c r="O262" s="47" t="s">
        <v>141</v>
      </c>
      <c r="P262" s="158" t="s">
        <v>1763</v>
      </c>
      <c r="Q262" s="158" t="s">
        <v>1758</v>
      </c>
      <c r="R262" s="48">
        <v>95.8</v>
      </c>
      <c r="S262" s="54">
        <v>0</v>
      </c>
      <c r="T262" s="56">
        <v>0</v>
      </c>
      <c r="U262" s="56">
        <v>4.5</v>
      </c>
      <c r="V262" s="55">
        <v>94</v>
      </c>
      <c r="W262" s="56" t="s">
        <v>41</v>
      </c>
      <c r="X262" s="56" t="s">
        <v>435</v>
      </c>
      <c r="Y262" s="61">
        <v>3</v>
      </c>
      <c r="Z262" s="49">
        <v>0</v>
      </c>
      <c r="AA262" s="65" t="e">
        <v>#REF!</v>
      </c>
      <c r="AB262" s="83" t="e">
        <v>#REF!</v>
      </c>
      <c r="AC262" s="83" t="s">
        <v>240</v>
      </c>
      <c r="AD262" s="81" t="e">
        <v>#REF!</v>
      </c>
      <c r="AE262" s="81" t="e">
        <v>#REF!</v>
      </c>
      <c r="AF262" s="60" t="e">
        <v>#REF!</v>
      </c>
      <c r="AG262" s="53">
        <v>30</v>
      </c>
      <c r="AH262" s="56" t="s">
        <v>1750</v>
      </c>
      <c r="AI262" s="2">
        <v>300000</v>
      </c>
      <c r="AJ262" s="50"/>
      <c r="AK262" s="49"/>
      <c r="AL262" s="51"/>
      <c r="AM262" s="56"/>
      <c r="AN262" s="52">
        <v>300000</v>
      </c>
      <c r="AO262" s="79"/>
    </row>
    <row r="263" spans="1:41" hidden="1">
      <c r="A263" s="56">
        <v>258</v>
      </c>
      <c r="B263" s="57" t="s">
        <v>1743</v>
      </c>
      <c r="C263" s="56" t="s">
        <v>30</v>
      </c>
      <c r="D263" s="56" t="s">
        <v>31</v>
      </c>
      <c r="E263" s="56" t="s">
        <v>1764</v>
      </c>
      <c r="F263" s="58" t="s">
        <v>1474</v>
      </c>
      <c r="G263" s="56" t="s">
        <v>32</v>
      </c>
      <c r="H263" s="59" t="s">
        <v>1765</v>
      </c>
      <c r="I263" s="56" t="s">
        <v>2838</v>
      </c>
      <c r="J263" s="47" t="s">
        <v>1766</v>
      </c>
      <c r="K263" s="47"/>
      <c r="L263" s="56">
        <v>2</v>
      </c>
      <c r="M263" s="56" t="s">
        <v>1767</v>
      </c>
      <c r="N263" s="56" t="s">
        <v>1768</v>
      </c>
      <c r="O263" s="47" t="s">
        <v>141</v>
      </c>
      <c r="P263" s="158" t="s">
        <v>1769</v>
      </c>
      <c r="Q263" s="158" t="s">
        <v>1764</v>
      </c>
      <c r="R263" s="48">
        <v>91.6</v>
      </c>
      <c r="S263" s="54">
        <v>0</v>
      </c>
      <c r="T263" s="56">
        <v>0</v>
      </c>
      <c r="U263" s="56">
        <v>4.5</v>
      </c>
      <c r="V263" s="55">
        <v>88</v>
      </c>
      <c r="W263" s="56" t="s">
        <v>42</v>
      </c>
      <c r="X263" s="56"/>
      <c r="Y263" s="61">
        <v>5</v>
      </c>
      <c r="Z263" s="49">
        <v>65280</v>
      </c>
      <c r="AA263" s="65">
        <v>1</v>
      </c>
      <c r="AB263" s="83">
        <v>65280</v>
      </c>
      <c r="AC263" s="83">
        <v>119161</v>
      </c>
      <c r="AD263" s="81">
        <v>0</v>
      </c>
      <c r="AE263" s="81">
        <v>0.65</v>
      </c>
      <c r="AF263" s="60">
        <v>0</v>
      </c>
      <c r="AG263" s="53">
        <v>30</v>
      </c>
      <c r="AH263" s="56"/>
      <c r="AI263" s="2">
        <v>500000</v>
      </c>
      <c r="AJ263" s="50"/>
      <c r="AK263" s="49"/>
      <c r="AL263" s="51"/>
      <c r="AM263" s="56"/>
      <c r="AN263" s="52">
        <v>500000</v>
      </c>
      <c r="AO263" s="79"/>
    </row>
    <row r="264" spans="1:41" hidden="1">
      <c r="A264" s="56">
        <v>259</v>
      </c>
      <c r="B264" s="57" t="s">
        <v>1743</v>
      </c>
      <c r="C264" s="56" t="s">
        <v>240</v>
      </c>
      <c r="D264" s="56" t="s">
        <v>1770</v>
      </c>
      <c r="E264" s="56" t="s">
        <v>1771</v>
      </c>
      <c r="F264" s="58" t="s">
        <v>1772</v>
      </c>
      <c r="G264" s="56" t="s">
        <v>136</v>
      </c>
      <c r="H264" s="59" t="s">
        <v>1773</v>
      </c>
      <c r="I264" s="56" t="s">
        <v>2838</v>
      </c>
      <c r="J264" s="47" t="s">
        <v>1774</v>
      </c>
      <c r="K264" s="47"/>
      <c r="L264" s="56">
        <v>2</v>
      </c>
      <c r="M264" s="56" t="s">
        <v>1775</v>
      </c>
      <c r="N264" s="56" t="s">
        <v>1776</v>
      </c>
      <c r="O264" s="56" t="s">
        <v>567</v>
      </c>
      <c r="P264" s="159" t="s">
        <v>1777</v>
      </c>
      <c r="Q264" s="159" t="s">
        <v>1771</v>
      </c>
      <c r="R264" s="48">
        <v>100</v>
      </c>
      <c r="S264" s="54">
        <v>0</v>
      </c>
      <c r="T264" s="56">
        <v>0</v>
      </c>
      <c r="U264" s="56">
        <v>4.5</v>
      </c>
      <c r="V264" s="55">
        <v>100</v>
      </c>
      <c r="W264" s="56" t="s">
        <v>41</v>
      </c>
      <c r="X264" s="56" t="s">
        <v>33</v>
      </c>
      <c r="Y264" s="61">
        <v>4</v>
      </c>
      <c r="Z264" s="49"/>
      <c r="AA264" s="65" t="e">
        <v>#REF!</v>
      </c>
      <c r="AB264" s="83" t="e">
        <v>#REF!</v>
      </c>
      <c r="AC264" s="83" t="s">
        <v>240</v>
      </c>
      <c r="AD264" s="81" t="e">
        <v>#REF!</v>
      </c>
      <c r="AE264" s="81" t="e">
        <v>#REF!</v>
      </c>
      <c r="AF264" s="60" t="e">
        <v>#REF!</v>
      </c>
      <c r="AG264" s="53">
        <v>30</v>
      </c>
      <c r="AH264" s="56" t="s">
        <v>1750</v>
      </c>
      <c r="AI264" s="2">
        <v>500000</v>
      </c>
      <c r="AJ264" s="50"/>
      <c r="AK264" s="49"/>
      <c r="AL264" s="51"/>
      <c r="AM264" s="56"/>
      <c r="AN264" s="52">
        <v>500000</v>
      </c>
      <c r="AO264" s="79"/>
    </row>
    <row r="265" spans="1:41" hidden="1">
      <c r="A265" s="56">
        <v>260</v>
      </c>
      <c r="B265" s="57" t="s">
        <v>1743</v>
      </c>
      <c r="C265" s="56" t="s">
        <v>240</v>
      </c>
      <c r="D265" s="56" t="s">
        <v>1770</v>
      </c>
      <c r="E265" s="56" t="s">
        <v>1778</v>
      </c>
      <c r="F265" s="58" t="s">
        <v>1779</v>
      </c>
      <c r="G265" s="56" t="s">
        <v>136</v>
      </c>
      <c r="H265" s="59" t="s">
        <v>1780</v>
      </c>
      <c r="I265" s="56" t="s">
        <v>2838</v>
      </c>
      <c r="J265" s="47" t="s">
        <v>1766</v>
      </c>
      <c r="K265" s="47"/>
      <c r="L265" s="56">
        <v>2</v>
      </c>
      <c r="M265" s="56" t="s">
        <v>1781</v>
      </c>
      <c r="N265" s="56" t="s">
        <v>1782</v>
      </c>
      <c r="O265" s="47" t="s">
        <v>141</v>
      </c>
      <c r="P265" s="158" t="s">
        <v>1783</v>
      </c>
      <c r="Q265" s="158" t="s">
        <v>1778</v>
      </c>
      <c r="R265" s="48">
        <v>100</v>
      </c>
      <c r="S265" s="54">
        <v>0</v>
      </c>
      <c r="T265" s="56">
        <v>0</v>
      </c>
      <c r="U265" s="56">
        <v>4.5</v>
      </c>
      <c r="V265" s="55">
        <v>100</v>
      </c>
      <c r="W265" s="56" t="s">
        <v>41</v>
      </c>
      <c r="X265" s="56" t="s">
        <v>33</v>
      </c>
      <c r="Y265" s="61">
        <v>7</v>
      </c>
      <c r="Z265" s="49"/>
      <c r="AA265" s="65" t="e">
        <v>#REF!</v>
      </c>
      <c r="AB265" s="83" t="e">
        <v>#REF!</v>
      </c>
      <c r="AC265" s="83" t="s">
        <v>240</v>
      </c>
      <c r="AD265" s="81" t="e">
        <v>#REF!</v>
      </c>
      <c r="AE265" s="81" t="e">
        <v>#REF!</v>
      </c>
      <c r="AF265" s="60" t="e">
        <v>#REF!</v>
      </c>
      <c r="AG265" s="53">
        <v>30</v>
      </c>
      <c r="AH265" s="56" t="s">
        <v>1750</v>
      </c>
      <c r="AI265" s="2">
        <v>500000</v>
      </c>
      <c r="AJ265" s="50"/>
      <c r="AK265" s="49"/>
      <c r="AL265" s="51"/>
      <c r="AM265" s="56"/>
      <c r="AN265" s="52">
        <v>500000</v>
      </c>
      <c r="AO265" s="79"/>
    </row>
    <row r="266" spans="1:41" hidden="1">
      <c r="A266" s="56">
        <v>261</v>
      </c>
      <c r="B266" s="57" t="s">
        <v>1743</v>
      </c>
      <c r="C266" s="56" t="s">
        <v>240</v>
      </c>
      <c r="D266" s="56" t="s">
        <v>1770</v>
      </c>
      <c r="E266" s="56" t="s">
        <v>531</v>
      </c>
      <c r="F266" s="58" t="s">
        <v>1180</v>
      </c>
      <c r="G266" s="56" t="s">
        <v>136</v>
      </c>
      <c r="H266" s="59" t="s">
        <v>1784</v>
      </c>
      <c r="I266" s="56" t="s">
        <v>2838</v>
      </c>
      <c r="J266" s="47" t="s">
        <v>1766</v>
      </c>
      <c r="K266" s="47"/>
      <c r="L266" s="56">
        <v>3</v>
      </c>
      <c r="M266" s="56" t="s">
        <v>1785</v>
      </c>
      <c r="N266" s="56" t="s">
        <v>1786</v>
      </c>
      <c r="O266" s="47" t="s">
        <v>567</v>
      </c>
      <c r="P266" s="158" t="s">
        <v>1787</v>
      </c>
      <c r="Q266" s="158" t="s">
        <v>531</v>
      </c>
      <c r="R266" s="48">
        <v>100</v>
      </c>
      <c r="S266" s="54">
        <v>0</v>
      </c>
      <c r="T266" s="56">
        <v>0</v>
      </c>
      <c r="U266" s="56">
        <v>4.5</v>
      </c>
      <c r="V266" s="55">
        <v>100</v>
      </c>
      <c r="W266" s="56" t="s">
        <v>41</v>
      </c>
      <c r="X266" s="56" t="s">
        <v>33</v>
      </c>
      <c r="Y266" s="61">
        <v>4</v>
      </c>
      <c r="Z266" s="49"/>
      <c r="AA266" s="65" t="e">
        <v>#REF!</v>
      </c>
      <c r="AB266" s="83" t="e">
        <v>#REF!</v>
      </c>
      <c r="AC266" s="83" t="s">
        <v>240</v>
      </c>
      <c r="AD266" s="81" t="e">
        <v>#REF!</v>
      </c>
      <c r="AE266" s="81" t="e">
        <v>#REF!</v>
      </c>
      <c r="AF266" s="60" t="e">
        <v>#REF!</v>
      </c>
      <c r="AG266" s="53">
        <v>30</v>
      </c>
      <c r="AH266" s="56" t="s">
        <v>1750</v>
      </c>
      <c r="AI266" s="2">
        <v>500000</v>
      </c>
      <c r="AJ266" s="50"/>
      <c r="AK266" s="49"/>
      <c r="AL266" s="51"/>
      <c r="AM266" s="56"/>
      <c r="AN266" s="52">
        <v>500000</v>
      </c>
      <c r="AO266" s="79"/>
    </row>
    <row r="267" spans="1:41" hidden="1">
      <c r="A267" s="56">
        <v>262</v>
      </c>
      <c r="B267" s="57" t="s">
        <v>1743</v>
      </c>
      <c r="C267" s="56" t="s">
        <v>240</v>
      </c>
      <c r="D267" s="56" t="s">
        <v>1770</v>
      </c>
      <c r="E267" s="56" t="s">
        <v>1788</v>
      </c>
      <c r="F267" s="58" t="s">
        <v>1789</v>
      </c>
      <c r="G267" s="56" t="s">
        <v>32</v>
      </c>
      <c r="H267" s="59" t="s">
        <v>1790</v>
      </c>
      <c r="I267" s="56" t="s">
        <v>2838</v>
      </c>
      <c r="J267" s="47" t="s">
        <v>1766</v>
      </c>
      <c r="K267" s="47"/>
      <c r="L267" s="56">
        <v>2</v>
      </c>
      <c r="M267" s="56" t="s">
        <v>1791</v>
      </c>
      <c r="N267" s="56" t="s">
        <v>1792</v>
      </c>
      <c r="O267" s="47" t="s">
        <v>567</v>
      </c>
      <c r="P267" s="158" t="s">
        <v>1793</v>
      </c>
      <c r="Q267" s="158" t="s">
        <v>1788</v>
      </c>
      <c r="R267" s="48">
        <v>94</v>
      </c>
      <c r="S267" s="54">
        <v>0</v>
      </c>
      <c r="T267" s="56">
        <v>0</v>
      </c>
      <c r="U267" s="56">
        <v>4.5</v>
      </c>
      <c r="V267" s="55">
        <v>94</v>
      </c>
      <c r="W267" s="56" t="s">
        <v>41</v>
      </c>
      <c r="X267" s="56" t="s">
        <v>435</v>
      </c>
      <c r="Y267" s="61">
        <v>5</v>
      </c>
      <c r="Z267" s="49"/>
      <c r="AA267" s="65" t="e">
        <v>#REF!</v>
      </c>
      <c r="AB267" s="83" t="e">
        <v>#REF!</v>
      </c>
      <c r="AC267" s="83" t="s">
        <v>240</v>
      </c>
      <c r="AD267" s="81" t="e">
        <v>#REF!</v>
      </c>
      <c r="AE267" s="81" t="e">
        <v>#REF!</v>
      </c>
      <c r="AF267" s="60" t="e">
        <v>#REF!</v>
      </c>
      <c r="AG267" s="53">
        <v>30</v>
      </c>
      <c r="AH267" s="56" t="s">
        <v>1750</v>
      </c>
      <c r="AI267" s="2">
        <v>500000</v>
      </c>
      <c r="AJ267" s="50"/>
      <c r="AK267" s="49"/>
      <c r="AL267" s="51"/>
      <c r="AM267" s="56"/>
      <c r="AN267" s="52">
        <v>500000</v>
      </c>
      <c r="AO267" s="79"/>
    </row>
    <row r="268" spans="1:41" hidden="1">
      <c r="A268" s="56">
        <v>263</v>
      </c>
      <c r="B268" s="57" t="s">
        <v>1743</v>
      </c>
      <c r="C268" s="56" t="s">
        <v>240</v>
      </c>
      <c r="D268" s="56" t="s">
        <v>1770</v>
      </c>
      <c r="E268" s="56" t="s">
        <v>1794</v>
      </c>
      <c r="F268" s="58" t="s">
        <v>1795</v>
      </c>
      <c r="G268" s="56" t="s">
        <v>136</v>
      </c>
      <c r="H268" s="59" t="s">
        <v>1796</v>
      </c>
      <c r="I268" s="56" t="s">
        <v>2838</v>
      </c>
      <c r="J268" s="47" t="s">
        <v>1766</v>
      </c>
      <c r="K268" s="47"/>
      <c r="L268" s="56">
        <v>3</v>
      </c>
      <c r="M268" s="56" t="s">
        <v>1797</v>
      </c>
      <c r="N268" s="56" t="s">
        <v>1798</v>
      </c>
      <c r="O268" s="47" t="s">
        <v>567</v>
      </c>
      <c r="P268" s="158" t="s">
        <v>1799</v>
      </c>
      <c r="Q268" s="158" t="s">
        <v>1794</v>
      </c>
      <c r="R268" s="48">
        <v>94</v>
      </c>
      <c r="S268" s="54">
        <v>0</v>
      </c>
      <c r="T268" s="56">
        <v>0</v>
      </c>
      <c r="U268" s="56">
        <v>4.5</v>
      </c>
      <c r="V268" s="55">
        <v>94</v>
      </c>
      <c r="W268" s="56" t="s">
        <v>41</v>
      </c>
      <c r="X268" s="56" t="s">
        <v>435</v>
      </c>
      <c r="Y268" s="61">
        <v>3</v>
      </c>
      <c r="Z268" s="49"/>
      <c r="AA268" s="65" t="e">
        <v>#REF!</v>
      </c>
      <c r="AB268" s="83" t="e">
        <v>#REF!</v>
      </c>
      <c r="AC268" s="83" t="s">
        <v>240</v>
      </c>
      <c r="AD268" s="81" t="e">
        <v>#REF!</v>
      </c>
      <c r="AE268" s="81" t="e">
        <v>#REF!</v>
      </c>
      <c r="AF268" s="60" t="e">
        <v>#REF!</v>
      </c>
      <c r="AG268" s="53">
        <v>30</v>
      </c>
      <c r="AH268" s="56" t="s">
        <v>1750</v>
      </c>
      <c r="AI268" s="2">
        <v>500000</v>
      </c>
      <c r="AJ268" s="50"/>
      <c r="AK268" s="49"/>
      <c r="AL268" s="51"/>
      <c r="AM268" s="56"/>
      <c r="AN268" s="52">
        <v>500000</v>
      </c>
      <c r="AO268" s="79"/>
    </row>
    <row r="269" spans="1:41" hidden="1">
      <c r="A269" s="56">
        <v>264</v>
      </c>
      <c r="B269" s="57" t="s">
        <v>1743</v>
      </c>
      <c r="C269" s="56" t="s">
        <v>240</v>
      </c>
      <c r="D269" s="56" t="s">
        <v>1770</v>
      </c>
      <c r="E269" s="56" t="s">
        <v>1800</v>
      </c>
      <c r="F269" s="58" t="s">
        <v>1801</v>
      </c>
      <c r="G269" s="56" t="s">
        <v>32</v>
      </c>
      <c r="H269" s="59" t="s">
        <v>1802</v>
      </c>
      <c r="I269" s="56" t="s">
        <v>2838</v>
      </c>
      <c r="J269" s="47" t="s">
        <v>1803</v>
      </c>
      <c r="K269" s="47"/>
      <c r="L269" s="56">
        <v>2</v>
      </c>
      <c r="M269" s="56" t="s">
        <v>1804</v>
      </c>
      <c r="N269" s="56" t="s">
        <v>1805</v>
      </c>
      <c r="O269" s="47" t="s">
        <v>567</v>
      </c>
      <c r="P269" s="158" t="s">
        <v>1806</v>
      </c>
      <c r="Q269" s="158" t="s">
        <v>1800</v>
      </c>
      <c r="R269" s="48">
        <v>96</v>
      </c>
      <c r="S269" s="54">
        <v>0</v>
      </c>
      <c r="T269" s="56">
        <v>0</v>
      </c>
      <c r="U269" s="56">
        <v>4.5</v>
      </c>
      <c r="V269" s="55">
        <v>96</v>
      </c>
      <c r="W269" s="56" t="s">
        <v>41</v>
      </c>
      <c r="X269" s="56" t="s">
        <v>76</v>
      </c>
      <c r="Y269" s="61">
        <v>5</v>
      </c>
      <c r="Z269" s="49"/>
      <c r="AA269" s="65" t="e">
        <v>#REF!</v>
      </c>
      <c r="AB269" s="83" t="e">
        <v>#REF!</v>
      </c>
      <c r="AC269" s="83" t="s">
        <v>240</v>
      </c>
      <c r="AD269" s="81" t="e">
        <v>#REF!</v>
      </c>
      <c r="AE269" s="81" t="e">
        <v>#REF!</v>
      </c>
      <c r="AF269" s="60" t="e">
        <v>#REF!</v>
      </c>
      <c r="AG269" s="53">
        <v>30</v>
      </c>
      <c r="AH269" s="56" t="s">
        <v>1750</v>
      </c>
      <c r="AI269" s="2">
        <v>500000</v>
      </c>
      <c r="AJ269" s="50"/>
      <c r="AK269" s="49"/>
      <c r="AL269" s="51"/>
      <c r="AM269" s="56"/>
      <c r="AN269" s="52">
        <v>500000</v>
      </c>
      <c r="AO269" s="79"/>
    </row>
    <row r="270" spans="1:41" hidden="1">
      <c r="A270" s="56">
        <v>265</v>
      </c>
      <c r="B270" s="57" t="s">
        <v>1743</v>
      </c>
      <c r="C270" s="56" t="s">
        <v>240</v>
      </c>
      <c r="D270" s="56" t="s">
        <v>1770</v>
      </c>
      <c r="E270" s="56" t="s">
        <v>1807</v>
      </c>
      <c r="F270" s="58" t="s">
        <v>1808</v>
      </c>
      <c r="G270" s="56" t="s">
        <v>136</v>
      </c>
      <c r="H270" s="59" t="s">
        <v>1809</v>
      </c>
      <c r="I270" s="56" t="s">
        <v>2838</v>
      </c>
      <c r="J270" s="47" t="s">
        <v>1810</v>
      </c>
      <c r="K270" s="110" t="s">
        <v>2761</v>
      </c>
      <c r="L270" s="56">
        <v>2</v>
      </c>
      <c r="M270" s="56" t="s">
        <v>1811</v>
      </c>
      <c r="N270" s="56" t="s">
        <v>1812</v>
      </c>
      <c r="O270" s="47" t="s">
        <v>141</v>
      </c>
      <c r="P270" s="158" t="s">
        <v>1813</v>
      </c>
      <c r="Q270" s="158" t="s">
        <v>1807</v>
      </c>
      <c r="R270" s="48">
        <v>88</v>
      </c>
      <c r="S270" s="54">
        <v>0</v>
      </c>
      <c r="T270" s="56">
        <v>0</v>
      </c>
      <c r="U270" s="56">
        <v>4.5</v>
      </c>
      <c r="V270" s="55">
        <v>88</v>
      </c>
      <c r="W270" s="56" t="s">
        <v>0</v>
      </c>
      <c r="X270" s="56"/>
      <c r="Y270" s="61">
        <v>3</v>
      </c>
      <c r="Z270" s="49">
        <v>32580</v>
      </c>
      <c r="AA270" s="65">
        <v>1</v>
      </c>
      <c r="AB270" s="83">
        <v>32580</v>
      </c>
      <c r="AC270" s="83">
        <v>89069</v>
      </c>
      <c r="AD270" s="81">
        <v>0</v>
      </c>
      <c r="AE270" s="81">
        <v>0.65</v>
      </c>
      <c r="AF270" s="60">
        <v>0</v>
      </c>
      <c r="AG270" s="53">
        <v>30</v>
      </c>
      <c r="AH270" s="56"/>
      <c r="AI270" s="2">
        <v>500000</v>
      </c>
      <c r="AJ270" s="50"/>
      <c r="AK270" s="49"/>
      <c r="AL270" s="51"/>
      <c r="AM270" s="56"/>
      <c r="AN270" s="52">
        <v>500000</v>
      </c>
      <c r="AO270" s="79"/>
    </row>
    <row r="271" spans="1:41" hidden="1">
      <c r="A271" s="56">
        <v>266</v>
      </c>
      <c r="B271" s="57" t="s">
        <v>1743</v>
      </c>
      <c r="C271" s="56" t="s">
        <v>240</v>
      </c>
      <c r="D271" s="56" t="s">
        <v>1770</v>
      </c>
      <c r="E271" s="56" t="s">
        <v>1814</v>
      </c>
      <c r="F271" s="58" t="s">
        <v>1815</v>
      </c>
      <c r="G271" s="56" t="s">
        <v>32</v>
      </c>
      <c r="H271" s="145" t="s">
        <v>2760</v>
      </c>
      <c r="I271" s="56" t="s">
        <v>2839</v>
      </c>
      <c r="J271" s="47" t="s">
        <v>1816</v>
      </c>
      <c r="K271" s="47" t="s">
        <v>1817</v>
      </c>
      <c r="L271" s="56">
        <v>3</v>
      </c>
      <c r="M271" s="56" t="s">
        <v>1818</v>
      </c>
      <c r="N271" s="56" t="s">
        <v>1819</v>
      </c>
      <c r="O271" s="47" t="s">
        <v>196</v>
      </c>
      <c r="P271" s="158" t="s">
        <v>1820</v>
      </c>
      <c r="Q271" s="158" t="s">
        <v>1814</v>
      </c>
      <c r="R271" s="48">
        <v>90.8</v>
      </c>
      <c r="S271" s="54">
        <v>92</v>
      </c>
      <c r="T271" s="56">
        <v>3.84</v>
      </c>
      <c r="U271" s="56">
        <v>4.5</v>
      </c>
      <c r="V271" s="55">
        <v>88</v>
      </c>
      <c r="W271" s="56" t="s">
        <v>0</v>
      </c>
      <c r="X271" s="56"/>
      <c r="Y271" s="61">
        <v>3</v>
      </c>
      <c r="Z271" s="49">
        <v>52640</v>
      </c>
      <c r="AA271" s="65">
        <v>1</v>
      </c>
      <c r="AB271" s="83">
        <v>52640</v>
      </c>
      <c r="AC271" s="83">
        <v>109494</v>
      </c>
      <c r="AD271" s="81">
        <v>0</v>
      </c>
      <c r="AE271" s="81">
        <v>0.65</v>
      </c>
      <c r="AF271" s="60">
        <v>0</v>
      </c>
      <c r="AG271" s="53">
        <v>30</v>
      </c>
      <c r="AH271" s="56"/>
      <c r="AI271" s="2">
        <v>1500000</v>
      </c>
      <c r="AJ271" s="50" t="s">
        <v>1821</v>
      </c>
      <c r="AK271" s="49">
        <v>4571000</v>
      </c>
      <c r="AL271" s="51">
        <v>4396000</v>
      </c>
      <c r="AM271" s="56"/>
      <c r="AN271" s="52">
        <v>1500000</v>
      </c>
      <c r="AO271" s="79"/>
    </row>
    <row r="272" spans="1:41" hidden="1">
      <c r="A272" s="56">
        <v>267</v>
      </c>
      <c r="B272" s="57" t="s">
        <v>1743</v>
      </c>
      <c r="C272" s="56" t="s">
        <v>240</v>
      </c>
      <c r="D272" s="56" t="s">
        <v>1770</v>
      </c>
      <c r="E272" s="56" t="s">
        <v>1822</v>
      </c>
      <c r="F272" s="58" t="s">
        <v>1823</v>
      </c>
      <c r="G272" s="56" t="s">
        <v>136</v>
      </c>
      <c r="H272" s="59" t="s">
        <v>1824</v>
      </c>
      <c r="I272" s="56" t="s">
        <v>2839</v>
      </c>
      <c r="J272" s="47" t="s">
        <v>208</v>
      </c>
      <c r="K272" s="47" t="s">
        <v>1825</v>
      </c>
      <c r="L272" s="56">
        <v>2</v>
      </c>
      <c r="M272" s="56" t="s">
        <v>1826</v>
      </c>
      <c r="N272" s="56" t="s">
        <v>1827</v>
      </c>
      <c r="O272" s="47" t="s">
        <v>141</v>
      </c>
      <c r="P272" s="158" t="s">
        <v>1828</v>
      </c>
      <c r="Q272" s="158" t="s">
        <v>1822</v>
      </c>
      <c r="R272" s="48">
        <v>87.96</v>
      </c>
      <c r="S272" s="54">
        <v>91</v>
      </c>
      <c r="T272" s="56">
        <v>3.7370000000000001</v>
      </c>
      <c r="U272" s="56">
        <v>4.5</v>
      </c>
      <c r="V272" s="55">
        <v>80.88</v>
      </c>
      <c r="W272" s="56" t="s">
        <v>0</v>
      </c>
      <c r="X272" s="56"/>
      <c r="Y272" s="61">
        <v>4</v>
      </c>
      <c r="Z272" s="49">
        <v>137926</v>
      </c>
      <c r="AA272" s="65">
        <v>4</v>
      </c>
      <c r="AB272" s="83">
        <v>134046</v>
      </c>
      <c r="AC272" s="83">
        <v>151860</v>
      </c>
      <c r="AD272" s="81">
        <v>0.8</v>
      </c>
      <c r="AE272" s="81">
        <v>0.9</v>
      </c>
      <c r="AF272" s="60">
        <v>0.82793869989895597</v>
      </c>
      <c r="AG272" s="53">
        <v>30</v>
      </c>
      <c r="AH272" s="56"/>
      <c r="AI272" s="2">
        <v>1500000</v>
      </c>
      <c r="AJ272" s="50" t="s">
        <v>1829</v>
      </c>
      <c r="AK272" s="49">
        <v>3839000</v>
      </c>
      <c r="AL272" s="51">
        <v>1589000</v>
      </c>
      <c r="AM272" s="56"/>
      <c r="AN272" s="52">
        <v>1500000</v>
      </c>
      <c r="AO272" s="79"/>
    </row>
    <row r="273" spans="1:41" hidden="1">
      <c r="A273" s="56">
        <v>268</v>
      </c>
      <c r="B273" s="57" t="s">
        <v>1743</v>
      </c>
      <c r="C273" s="56" t="s">
        <v>240</v>
      </c>
      <c r="D273" s="56" t="s">
        <v>1770</v>
      </c>
      <c r="E273" s="56" t="s">
        <v>1830</v>
      </c>
      <c r="F273" s="58" t="s">
        <v>1831</v>
      </c>
      <c r="G273" s="56" t="s">
        <v>136</v>
      </c>
      <c r="H273" s="59" t="s">
        <v>1832</v>
      </c>
      <c r="I273" s="56" t="s">
        <v>2839</v>
      </c>
      <c r="J273" s="47" t="s">
        <v>1833</v>
      </c>
      <c r="K273" s="47" t="s">
        <v>1834</v>
      </c>
      <c r="L273" s="56">
        <v>1</v>
      </c>
      <c r="M273" s="56" t="s">
        <v>1835</v>
      </c>
      <c r="N273" s="56" t="s">
        <v>1836</v>
      </c>
      <c r="O273" s="47" t="s">
        <v>141</v>
      </c>
      <c r="P273" s="158" t="s">
        <v>1837</v>
      </c>
      <c r="Q273" s="158" t="s">
        <v>1830</v>
      </c>
      <c r="R273" s="48">
        <v>87.77</v>
      </c>
      <c r="S273" s="54">
        <v>87.7</v>
      </c>
      <c r="T273" s="56">
        <v>87.67</v>
      </c>
      <c r="U273" s="56">
        <v>100</v>
      </c>
      <c r="V273" s="55">
        <v>88</v>
      </c>
      <c r="W273" s="56" t="s">
        <v>42</v>
      </c>
      <c r="X273" s="56"/>
      <c r="Y273" s="61">
        <v>5</v>
      </c>
      <c r="Z273" s="49">
        <v>74356</v>
      </c>
      <c r="AA273" s="65">
        <v>1</v>
      </c>
      <c r="AB273" s="83">
        <v>74356</v>
      </c>
      <c r="AC273" s="83">
        <v>119161</v>
      </c>
      <c r="AD273" s="81">
        <v>0</v>
      </c>
      <c r="AE273" s="81">
        <v>0.65</v>
      </c>
      <c r="AF273" s="60">
        <v>0</v>
      </c>
      <c r="AG273" s="53">
        <v>30</v>
      </c>
      <c r="AH273" s="56"/>
      <c r="AI273" s="2">
        <v>1500000</v>
      </c>
      <c r="AJ273" s="50" t="s">
        <v>1838</v>
      </c>
      <c r="AK273" s="49">
        <v>3759000</v>
      </c>
      <c r="AL273" s="51">
        <v>3759000</v>
      </c>
      <c r="AM273" s="56"/>
      <c r="AN273" s="52">
        <v>1500000</v>
      </c>
      <c r="AO273" s="79"/>
    </row>
    <row r="274" spans="1:41" hidden="1">
      <c r="A274" s="56">
        <v>269</v>
      </c>
      <c r="B274" s="57" t="s">
        <v>1743</v>
      </c>
      <c r="C274" s="56" t="s">
        <v>240</v>
      </c>
      <c r="D274" s="56" t="s">
        <v>1770</v>
      </c>
      <c r="E274" s="56" t="s">
        <v>1839</v>
      </c>
      <c r="F274" s="58" t="s">
        <v>1840</v>
      </c>
      <c r="G274" s="56" t="s">
        <v>32</v>
      </c>
      <c r="H274" s="59" t="s">
        <v>1841</v>
      </c>
      <c r="I274" s="56" t="s">
        <v>2839</v>
      </c>
      <c r="J274" s="47" t="s">
        <v>290</v>
      </c>
      <c r="K274" s="47" t="s">
        <v>1842</v>
      </c>
      <c r="L274" s="56">
        <v>2</v>
      </c>
      <c r="M274" s="56" t="s">
        <v>1843</v>
      </c>
      <c r="N274" s="56" t="s">
        <v>1844</v>
      </c>
      <c r="O274" s="56" t="s">
        <v>567</v>
      </c>
      <c r="P274" s="159" t="s">
        <v>1845</v>
      </c>
      <c r="Q274" s="159" t="s">
        <v>1839</v>
      </c>
      <c r="R274" s="48">
        <v>86.94</v>
      </c>
      <c r="S274" s="54">
        <v>89</v>
      </c>
      <c r="T274" s="56">
        <v>3.53</v>
      </c>
      <c r="U274" s="56">
        <v>4.5</v>
      </c>
      <c r="V274" s="55">
        <v>82.12</v>
      </c>
      <c r="W274" s="56" t="s">
        <v>0</v>
      </c>
      <c r="X274" s="56"/>
      <c r="Y274" s="61">
        <v>5</v>
      </c>
      <c r="Z274" s="49">
        <v>133583</v>
      </c>
      <c r="AA274" s="65">
        <v>3</v>
      </c>
      <c r="AB274" s="83">
        <v>118285</v>
      </c>
      <c r="AC274" s="83">
        <v>134046</v>
      </c>
      <c r="AD274" s="81">
        <v>0.7</v>
      </c>
      <c r="AE274" s="81">
        <v>0.8</v>
      </c>
      <c r="AF274" s="60">
        <v>0.79706236913901407</v>
      </c>
      <c r="AG274" s="53">
        <v>30</v>
      </c>
      <c r="AH274" s="56"/>
      <c r="AI274" s="2">
        <v>1500000</v>
      </c>
      <c r="AJ274" s="50" t="s">
        <v>1846</v>
      </c>
      <c r="AK274" s="49">
        <v>3372000</v>
      </c>
      <c r="AL274" s="51">
        <v>3372000</v>
      </c>
      <c r="AM274" s="56"/>
      <c r="AN274" s="52">
        <v>1500000</v>
      </c>
      <c r="AO274" s="79"/>
    </row>
    <row r="275" spans="1:41" hidden="1">
      <c r="A275" s="56">
        <v>270</v>
      </c>
      <c r="B275" s="57" t="s">
        <v>1743</v>
      </c>
      <c r="C275" s="56" t="s">
        <v>240</v>
      </c>
      <c r="D275" s="56" t="s">
        <v>1770</v>
      </c>
      <c r="E275" s="56" t="s">
        <v>1847</v>
      </c>
      <c r="F275" s="58" t="s">
        <v>2831</v>
      </c>
      <c r="G275" s="56" t="s">
        <v>136</v>
      </c>
      <c r="H275" s="59" t="s">
        <v>1848</v>
      </c>
      <c r="I275" s="56" t="s">
        <v>2839</v>
      </c>
      <c r="J275" s="47" t="s">
        <v>215</v>
      </c>
      <c r="K275" s="47" t="s">
        <v>1849</v>
      </c>
      <c r="L275" s="56">
        <v>1</v>
      </c>
      <c r="M275" s="56" t="s">
        <v>1850</v>
      </c>
      <c r="N275" s="56" t="s">
        <v>1851</v>
      </c>
      <c r="O275" s="56" t="s">
        <v>141</v>
      </c>
      <c r="P275" s="159" t="s">
        <v>1852</v>
      </c>
      <c r="Q275" s="159" t="s">
        <v>1847</v>
      </c>
      <c r="R275" s="48">
        <v>86.19</v>
      </c>
      <c r="S275" s="54">
        <v>94</v>
      </c>
      <c r="T275" s="56">
        <v>4.05</v>
      </c>
      <c r="U275" s="56">
        <v>4.5</v>
      </c>
      <c r="V275" s="55">
        <v>67.959999999999994</v>
      </c>
      <c r="W275" s="56" t="s">
        <v>249</v>
      </c>
      <c r="X275" s="56"/>
      <c r="Y275" s="61">
        <v>4</v>
      </c>
      <c r="Z275" s="49">
        <v>197585</v>
      </c>
      <c r="AA275" s="65">
        <v>7</v>
      </c>
      <c r="AB275" s="83">
        <v>188208</v>
      </c>
      <c r="AC275" s="83">
        <v>206575</v>
      </c>
      <c r="AD275" s="81">
        <v>1.1000000000000001</v>
      </c>
      <c r="AE275" s="81">
        <v>1.2</v>
      </c>
      <c r="AF275" s="60">
        <v>1.1510535198998204</v>
      </c>
      <c r="AG275" s="53">
        <v>30</v>
      </c>
      <c r="AH275" s="56"/>
      <c r="AI275" s="2">
        <v>1500000</v>
      </c>
      <c r="AJ275" s="50" t="s">
        <v>1853</v>
      </c>
      <c r="AK275" s="49">
        <v>4260000</v>
      </c>
      <c r="AL275" s="51">
        <v>3560000</v>
      </c>
      <c r="AM275" s="56"/>
      <c r="AN275" s="52">
        <v>1500000</v>
      </c>
      <c r="AO275" s="79" t="s">
        <v>1854</v>
      </c>
    </row>
    <row r="276" spans="1:41" hidden="1">
      <c r="A276" s="56">
        <v>271</v>
      </c>
      <c r="B276" s="57" t="s">
        <v>1743</v>
      </c>
      <c r="C276" s="56" t="s">
        <v>240</v>
      </c>
      <c r="D276" s="56" t="s">
        <v>1770</v>
      </c>
      <c r="E276" s="56" t="s">
        <v>1855</v>
      </c>
      <c r="F276" s="58" t="s">
        <v>1856</v>
      </c>
      <c r="G276" s="56" t="s">
        <v>136</v>
      </c>
      <c r="H276" s="59" t="s">
        <v>2762</v>
      </c>
      <c r="I276" s="56" t="s">
        <v>2839</v>
      </c>
      <c r="J276" s="47" t="s">
        <v>1857</v>
      </c>
      <c r="K276" s="47" t="s">
        <v>499</v>
      </c>
      <c r="L276" s="56">
        <v>1</v>
      </c>
      <c r="M276" s="56" t="s">
        <v>1858</v>
      </c>
      <c r="N276" s="56" t="s">
        <v>1859</v>
      </c>
      <c r="O276" s="47" t="s">
        <v>141</v>
      </c>
      <c r="P276" s="158" t="s">
        <v>1860</v>
      </c>
      <c r="Q276" s="158" t="s">
        <v>1855</v>
      </c>
      <c r="R276" s="48">
        <v>82.84</v>
      </c>
      <c r="S276" s="54">
        <v>95.5</v>
      </c>
      <c r="T276" s="56">
        <v>93.33</v>
      </c>
      <c r="U276" s="56">
        <v>100</v>
      </c>
      <c r="V276" s="55">
        <v>53.23</v>
      </c>
      <c r="W276" s="56" t="s">
        <v>0</v>
      </c>
      <c r="X276" s="56"/>
      <c r="Y276" s="61">
        <v>4</v>
      </c>
      <c r="Z276" s="49">
        <v>255858</v>
      </c>
      <c r="AA276" s="65">
        <v>11</v>
      </c>
      <c r="AB276" s="83">
        <v>252295</v>
      </c>
      <c r="AC276" s="83">
        <v>270748</v>
      </c>
      <c r="AD276" s="81">
        <v>1.5</v>
      </c>
      <c r="AE276" s="81">
        <v>1.6</v>
      </c>
      <c r="AF276" s="60">
        <v>1.5193085135208368</v>
      </c>
      <c r="AG276" s="53">
        <v>30</v>
      </c>
      <c r="AH276" s="56"/>
      <c r="AI276" s="2">
        <v>1500000</v>
      </c>
      <c r="AJ276" s="50" t="s">
        <v>1861</v>
      </c>
      <c r="AK276" s="49">
        <v>4642000</v>
      </c>
      <c r="AL276" s="51">
        <v>1642000</v>
      </c>
      <c r="AM276" s="56"/>
      <c r="AN276" s="52">
        <v>1500000</v>
      </c>
      <c r="AO276" s="79"/>
    </row>
    <row r="277" spans="1:41" hidden="1">
      <c r="A277" s="56">
        <v>272</v>
      </c>
      <c r="B277" s="57" t="s">
        <v>1743</v>
      </c>
      <c r="C277" s="56" t="s">
        <v>240</v>
      </c>
      <c r="D277" s="56" t="s">
        <v>1620</v>
      </c>
      <c r="E277" s="56" t="s">
        <v>1862</v>
      </c>
      <c r="F277" s="58" t="s">
        <v>1863</v>
      </c>
      <c r="G277" s="56" t="s">
        <v>32</v>
      </c>
      <c r="H277" s="59" t="s">
        <v>1864</v>
      </c>
      <c r="I277" s="56" t="s">
        <v>2838</v>
      </c>
      <c r="J277" s="47" t="s">
        <v>1865</v>
      </c>
      <c r="K277" s="47"/>
      <c r="L277" s="56">
        <v>1</v>
      </c>
      <c r="M277" s="56" t="s">
        <v>1866</v>
      </c>
      <c r="N277" s="56" t="s">
        <v>1867</v>
      </c>
      <c r="O277" s="56" t="s">
        <v>141</v>
      </c>
      <c r="P277" s="159" t="s">
        <v>1868</v>
      </c>
      <c r="Q277" s="159" t="s">
        <v>1862</v>
      </c>
      <c r="R277" s="48">
        <v>88.35</v>
      </c>
      <c r="S277" s="54">
        <v>88.5</v>
      </c>
      <c r="T277" s="56">
        <v>88.5</v>
      </c>
      <c r="U277" s="56">
        <v>100</v>
      </c>
      <c r="V277" s="55">
        <v>88</v>
      </c>
      <c r="W277" s="56" t="s">
        <v>0</v>
      </c>
      <c r="X277" s="56"/>
      <c r="Y277" s="61">
        <v>5</v>
      </c>
      <c r="Z277" s="49">
        <v>43046</v>
      </c>
      <c r="AA277" s="65">
        <v>1</v>
      </c>
      <c r="AB277" s="83">
        <v>43046</v>
      </c>
      <c r="AC277" s="83">
        <v>129761</v>
      </c>
      <c r="AD277" s="81">
        <v>0</v>
      </c>
      <c r="AE277" s="81">
        <v>0.65</v>
      </c>
      <c r="AF277" s="60">
        <v>0</v>
      </c>
      <c r="AG277" s="53">
        <v>30</v>
      </c>
      <c r="AH277" s="56"/>
      <c r="AI277" s="2">
        <v>500000</v>
      </c>
      <c r="AJ277" s="50"/>
      <c r="AK277" s="49"/>
      <c r="AL277" s="51"/>
      <c r="AM277" s="56"/>
      <c r="AN277" s="52">
        <v>500000</v>
      </c>
      <c r="AO277" s="79"/>
    </row>
    <row r="278" spans="1:41" hidden="1">
      <c r="A278" s="56">
        <v>273</v>
      </c>
      <c r="B278" s="57" t="s">
        <v>1743</v>
      </c>
      <c r="C278" s="56" t="s">
        <v>240</v>
      </c>
      <c r="D278" s="56" t="s">
        <v>1620</v>
      </c>
      <c r="E278" s="56" t="s">
        <v>1688</v>
      </c>
      <c r="F278" s="58" t="s">
        <v>1869</v>
      </c>
      <c r="G278" s="56" t="s">
        <v>136</v>
      </c>
      <c r="H278" s="59" t="s">
        <v>1870</v>
      </c>
      <c r="I278" s="56" t="s">
        <v>2839</v>
      </c>
      <c r="J278" s="47" t="s">
        <v>548</v>
      </c>
      <c r="K278" s="47" t="s">
        <v>1706</v>
      </c>
      <c r="L278" s="56">
        <v>2</v>
      </c>
      <c r="M278" s="56" t="s">
        <v>1871</v>
      </c>
      <c r="N278" s="56" t="s">
        <v>1872</v>
      </c>
      <c r="O278" s="47" t="s">
        <v>141</v>
      </c>
      <c r="P278" s="158" t="s">
        <v>1873</v>
      </c>
      <c r="Q278" s="158" t="s">
        <v>1688</v>
      </c>
      <c r="R278" s="48">
        <v>92</v>
      </c>
      <c r="S278" s="54">
        <v>90</v>
      </c>
      <c r="T278" s="56">
        <v>3.66</v>
      </c>
      <c r="U278" s="56">
        <v>4.5</v>
      </c>
      <c r="V278" s="55">
        <v>88</v>
      </c>
      <c r="W278" s="56" t="s">
        <v>0</v>
      </c>
      <c r="X278" s="56"/>
      <c r="Y278" s="61">
        <v>4</v>
      </c>
      <c r="Z278" s="49">
        <v>65940</v>
      </c>
      <c r="AA278" s="65">
        <v>1</v>
      </c>
      <c r="AB278" s="83">
        <v>65940</v>
      </c>
      <c r="AC278" s="83">
        <v>109494</v>
      </c>
      <c r="AD278" s="81">
        <v>0</v>
      </c>
      <c r="AE278" s="81">
        <v>0.65</v>
      </c>
      <c r="AF278" s="60">
        <v>0</v>
      </c>
      <c r="AG278" s="53">
        <v>30</v>
      </c>
      <c r="AH278" s="56"/>
      <c r="AI278" s="2">
        <v>1500000</v>
      </c>
      <c r="AJ278" s="50" t="s">
        <v>1861</v>
      </c>
      <c r="AK278" s="49">
        <v>4642000</v>
      </c>
      <c r="AL278" s="51">
        <v>1642000</v>
      </c>
      <c r="AM278" s="56"/>
      <c r="AN278" s="52">
        <v>1500000</v>
      </c>
      <c r="AO278" s="79"/>
    </row>
    <row r="279" spans="1:41" hidden="1">
      <c r="A279" s="56">
        <v>274</v>
      </c>
      <c r="B279" s="57" t="s">
        <v>1743</v>
      </c>
      <c r="C279" s="56" t="s">
        <v>240</v>
      </c>
      <c r="D279" s="56" t="s">
        <v>1620</v>
      </c>
      <c r="E279" s="56" t="s">
        <v>1874</v>
      </c>
      <c r="F279" s="58" t="s">
        <v>2832</v>
      </c>
      <c r="G279" s="56" t="s">
        <v>136</v>
      </c>
      <c r="H279" s="59" t="s">
        <v>2763</v>
      </c>
      <c r="I279" s="56" t="s">
        <v>2839</v>
      </c>
      <c r="J279" s="47" t="s">
        <v>1875</v>
      </c>
      <c r="K279" s="47" t="s">
        <v>1876</v>
      </c>
      <c r="L279" s="56">
        <v>3</v>
      </c>
      <c r="M279" s="56" t="s">
        <v>1877</v>
      </c>
      <c r="N279" s="56" t="s">
        <v>1878</v>
      </c>
      <c r="O279" s="56" t="s">
        <v>141</v>
      </c>
      <c r="P279" s="159" t="s">
        <v>1879</v>
      </c>
      <c r="Q279" s="159" t="s">
        <v>1874</v>
      </c>
      <c r="R279" s="48">
        <v>92.199999999999989</v>
      </c>
      <c r="S279" s="54">
        <v>94</v>
      </c>
      <c r="T279" s="56">
        <v>4.0599999999999996</v>
      </c>
      <c r="U279" s="56">
        <v>4.5</v>
      </c>
      <c r="V279" s="55">
        <v>88</v>
      </c>
      <c r="W279" s="56" t="s">
        <v>0</v>
      </c>
      <c r="X279" s="56"/>
      <c r="Y279" s="61">
        <v>4</v>
      </c>
      <c r="Z279" s="49">
        <v>100450</v>
      </c>
      <c r="AA279" s="65">
        <v>1</v>
      </c>
      <c r="AB279" s="83">
        <v>100450</v>
      </c>
      <c r="AC279" s="83">
        <v>109494</v>
      </c>
      <c r="AD279" s="81">
        <v>0</v>
      </c>
      <c r="AE279" s="81">
        <v>0.65</v>
      </c>
      <c r="AF279" s="60">
        <v>0</v>
      </c>
      <c r="AG279" s="53">
        <v>30</v>
      </c>
      <c r="AH279" s="56"/>
      <c r="AI279" s="2">
        <v>1500000</v>
      </c>
      <c r="AJ279" s="50" t="s">
        <v>1880</v>
      </c>
      <c r="AK279" s="49">
        <v>2526000</v>
      </c>
      <c r="AL279" s="51">
        <v>2526000</v>
      </c>
      <c r="AM279" s="56"/>
      <c r="AN279" s="52">
        <v>1500000</v>
      </c>
      <c r="AO279" s="79"/>
    </row>
    <row r="280" spans="1:41" hidden="1">
      <c r="A280" s="56">
        <v>275</v>
      </c>
      <c r="B280" s="57" t="s">
        <v>1743</v>
      </c>
      <c r="C280" s="56" t="s">
        <v>240</v>
      </c>
      <c r="D280" s="56" t="s">
        <v>1620</v>
      </c>
      <c r="E280" s="56" t="s">
        <v>1881</v>
      </c>
      <c r="F280" s="58" t="s">
        <v>1882</v>
      </c>
      <c r="G280" s="56" t="s">
        <v>136</v>
      </c>
      <c r="H280" s="59" t="s">
        <v>1883</v>
      </c>
      <c r="I280" s="56" t="s">
        <v>2839</v>
      </c>
      <c r="J280" s="47" t="s">
        <v>1884</v>
      </c>
      <c r="K280" s="47" t="s">
        <v>1885</v>
      </c>
      <c r="L280" s="56">
        <v>3</v>
      </c>
      <c r="M280" s="56" t="s">
        <v>2765</v>
      </c>
      <c r="N280" s="56" t="s">
        <v>2766</v>
      </c>
      <c r="O280" s="47" t="s">
        <v>271</v>
      </c>
      <c r="P280" s="158" t="s">
        <v>1886</v>
      </c>
      <c r="Q280" s="158" t="s">
        <v>1881</v>
      </c>
      <c r="R280" s="48">
        <v>98</v>
      </c>
      <c r="S280" s="54">
        <v>96</v>
      </c>
      <c r="T280" s="56">
        <v>4.2169999999999996</v>
      </c>
      <c r="U280" s="56">
        <v>4.5</v>
      </c>
      <c r="V280" s="55" t="e">
        <v>#VALUE!</v>
      </c>
      <c r="W280" s="56" t="s">
        <v>0</v>
      </c>
      <c r="X280" s="56"/>
      <c r="Y280" s="61">
        <v>4</v>
      </c>
      <c r="Z280" s="49">
        <v>362616</v>
      </c>
      <c r="AA280" s="65">
        <v>14</v>
      </c>
      <c r="AB280" s="83">
        <v>308297</v>
      </c>
      <c r="AC280" s="83" t="s">
        <v>240</v>
      </c>
      <c r="AD280" s="81">
        <v>1.8</v>
      </c>
      <c r="AE280" s="81">
        <v>1.8</v>
      </c>
      <c r="AF280" s="60" t="e">
        <v>#VALUE!</v>
      </c>
      <c r="AG280" s="53">
        <v>30</v>
      </c>
      <c r="AH280" s="56"/>
      <c r="AI280" s="2">
        <v>1500000</v>
      </c>
      <c r="AJ280" s="50" t="s">
        <v>1887</v>
      </c>
      <c r="AK280" s="49">
        <v>4299500</v>
      </c>
      <c r="AL280" s="51">
        <v>4299500</v>
      </c>
      <c r="AM280" s="56"/>
      <c r="AN280" s="52">
        <v>1500000</v>
      </c>
      <c r="AO280" s="79"/>
    </row>
    <row r="281" spans="1:41" hidden="1">
      <c r="A281" s="56">
        <v>276</v>
      </c>
      <c r="B281" s="57" t="s">
        <v>1743</v>
      </c>
      <c r="C281" s="56" t="s">
        <v>240</v>
      </c>
      <c r="D281" s="56" t="s">
        <v>241</v>
      </c>
      <c r="E281" s="56" t="s">
        <v>1888</v>
      </c>
      <c r="F281" s="58" t="s">
        <v>1889</v>
      </c>
      <c r="G281" s="56" t="s">
        <v>136</v>
      </c>
      <c r="H281" s="59" t="s">
        <v>2764</v>
      </c>
      <c r="I281" s="56" t="s">
        <v>2839</v>
      </c>
      <c r="J281" s="47" t="s">
        <v>192</v>
      </c>
      <c r="K281" s="47" t="s">
        <v>193</v>
      </c>
      <c r="L281" s="56">
        <v>2</v>
      </c>
      <c r="M281" s="56" t="s">
        <v>1890</v>
      </c>
      <c r="N281" s="56" t="s">
        <v>1891</v>
      </c>
      <c r="O281" s="47" t="s">
        <v>141</v>
      </c>
      <c r="P281" s="158" t="s">
        <v>1892</v>
      </c>
      <c r="Q281" s="158" t="s">
        <v>1888</v>
      </c>
      <c r="R281" s="48">
        <v>96</v>
      </c>
      <c r="S281" s="54">
        <v>94</v>
      </c>
      <c r="T281" s="56">
        <v>4</v>
      </c>
      <c r="U281" s="56">
        <v>4.5</v>
      </c>
      <c r="V281" s="55">
        <v>42</v>
      </c>
      <c r="W281" s="56" t="s">
        <v>249</v>
      </c>
      <c r="X281" s="56"/>
      <c r="Y281" s="61">
        <v>4</v>
      </c>
      <c r="Z281" s="49">
        <v>319195</v>
      </c>
      <c r="AA281" s="65">
        <v>14</v>
      </c>
      <c r="AB281" s="83">
        <v>321769</v>
      </c>
      <c r="AC281" s="83" t="s">
        <v>240</v>
      </c>
      <c r="AD281" s="81">
        <v>1.8</v>
      </c>
      <c r="AE281" s="81">
        <v>1.8</v>
      </c>
      <c r="AF281" s="60" t="e">
        <v>#VALUE!</v>
      </c>
      <c r="AG281" s="53">
        <v>30</v>
      </c>
      <c r="AH281" s="56"/>
      <c r="AI281" s="2">
        <v>1500000</v>
      </c>
      <c r="AJ281" s="50" t="s">
        <v>1893</v>
      </c>
      <c r="AK281" s="49">
        <v>2035000</v>
      </c>
      <c r="AL281" s="51">
        <v>2035000</v>
      </c>
      <c r="AM281" s="56"/>
      <c r="AN281" s="52">
        <v>1500000</v>
      </c>
      <c r="AO281" s="79"/>
    </row>
    <row r="282" spans="1:41" hidden="1">
      <c r="A282" s="56">
        <v>277</v>
      </c>
      <c r="B282" s="57" t="s">
        <v>1894</v>
      </c>
      <c r="C282" s="56" t="s">
        <v>30</v>
      </c>
      <c r="D282" s="56" t="s">
        <v>31</v>
      </c>
      <c r="E282" s="56" t="s">
        <v>1895</v>
      </c>
      <c r="F282" s="58" t="s">
        <v>2759</v>
      </c>
      <c r="G282" s="56" t="s">
        <v>32</v>
      </c>
      <c r="H282" s="152" t="s">
        <v>1896</v>
      </c>
      <c r="I282" s="56" t="s">
        <v>2837</v>
      </c>
      <c r="J282" s="47" t="s">
        <v>1897</v>
      </c>
      <c r="K282" s="47"/>
      <c r="L282" s="56">
        <v>3</v>
      </c>
      <c r="M282" s="56" t="s">
        <v>1898</v>
      </c>
      <c r="N282" s="56" t="s">
        <v>1899</v>
      </c>
      <c r="O282" s="56" t="s">
        <v>196</v>
      </c>
      <c r="P282" s="159" t="s">
        <v>1900</v>
      </c>
      <c r="Q282" s="159" t="s">
        <v>1895</v>
      </c>
      <c r="R282" s="48">
        <v>97.199999999999989</v>
      </c>
      <c r="S282" s="54">
        <v>0</v>
      </c>
      <c r="T282" s="56"/>
      <c r="U282" s="56"/>
      <c r="V282" s="55">
        <v>96</v>
      </c>
      <c r="W282" s="56" t="s">
        <v>41</v>
      </c>
      <c r="X282" s="56" t="s">
        <v>76</v>
      </c>
      <c r="Y282" s="61"/>
      <c r="Z282" s="49"/>
      <c r="AA282" s="65" t="e">
        <v>#REF!</v>
      </c>
      <c r="AB282" s="83" t="e">
        <v>#REF!</v>
      </c>
      <c r="AC282" s="83" t="e">
        <v>#REF!</v>
      </c>
      <c r="AD282" s="81" t="e">
        <v>#REF!</v>
      </c>
      <c r="AE282" s="81" t="e">
        <v>#REF!</v>
      </c>
      <c r="AF282" s="60" t="e">
        <v>#REF!</v>
      </c>
      <c r="AG282" s="53">
        <v>30</v>
      </c>
      <c r="AH282" s="56"/>
      <c r="AI282" s="2">
        <v>300000</v>
      </c>
      <c r="AJ282" s="50"/>
      <c r="AK282" s="49"/>
      <c r="AL282" s="51"/>
      <c r="AM282" s="51"/>
      <c r="AN282" s="52">
        <v>0</v>
      </c>
      <c r="AO282" s="56"/>
    </row>
    <row r="283" spans="1:41" hidden="1">
      <c r="A283" s="56">
        <v>278</v>
      </c>
      <c r="B283" s="57" t="s">
        <v>1894</v>
      </c>
      <c r="C283" s="56" t="s">
        <v>30</v>
      </c>
      <c r="D283" s="56" t="s">
        <v>31</v>
      </c>
      <c r="E283" s="56" t="s">
        <v>1901</v>
      </c>
      <c r="F283" s="58" t="s">
        <v>2736</v>
      </c>
      <c r="G283" s="56" t="s">
        <v>32</v>
      </c>
      <c r="H283" s="107" t="s">
        <v>1902</v>
      </c>
      <c r="I283" s="56" t="s">
        <v>2838</v>
      </c>
      <c r="J283" s="47" t="s">
        <v>1903</v>
      </c>
      <c r="K283" s="47"/>
      <c r="L283" s="56">
        <v>3</v>
      </c>
      <c r="M283" s="56" t="s">
        <v>1904</v>
      </c>
      <c r="N283" s="56" t="s">
        <v>1905</v>
      </c>
      <c r="O283" s="56" t="s">
        <v>204</v>
      </c>
      <c r="P283" s="159" t="s">
        <v>1906</v>
      </c>
      <c r="Q283" s="159" t="s">
        <v>1901</v>
      </c>
      <c r="R283" s="48">
        <v>100</v>
      </c>
      <c r="S283" s="54">
        <v>0</v>
      </c>
      <c r="T283" s="56"/>
      <c r="U283" s="56"/>
      <c r="V283" s="55">
        <v>100</v>
      </c>
      <c r="W283" s="56" t="s">
        <v>41</v>
      </c>
      <c r="X283" s="56" t="s">
        <v>33</v>
      </c>
      <c r="Y283" s="61"/>
      <c r="Z283" s="49"/>
      <c r="AA283" s="65" t="e">
        <v>#REF!</v>
      </c>
      <c r="AB283" s="83" t="e">
        <v>#REF!</v>
      </c>
      <c r="AC283" s="83" t="e">
        <v>#REF!</v>
      </c>
      <c r="AD283" s="81" t="e">
        <v>#REF!</v>
      </c>
      <c r="AE283" s="81" t="e">
        <v>#REF!</v>
      </c>
      <c r="AF283" s="60" t="e">
        <v>#REF!</v>
      </c>
      <c r="AG283" s="53">
        <v>30</v>
      </c>
      <c r="AH283" s="56"/>
      <c r="AI283" s="2">
        <v>500000</v>
      </c>
      <c r="AJ283" s="50"/>
      <c r="AK283" s="49"/>
      <c r="AL283" s="51"/>
      <c r="AM283" s="51"/>
      <c r="AN283" s="52">
        <v>0</v>
      </c>
      <c r="AO283" s="56"/>
    </row>
    <row r="284" spans="1:41" hidden="1">
      <c r="A284" s="56">
        <v>279</v>
      </c>
      <c r="B284" s="57" t="s">
        <v>1894</v>
      </c>
      <c r="C284" s="56" t="s">
        <v>30</v>
      </c>
      <c r="D284" s="56" t="s">
        <v>31</v>
      </c>
      <c r="E284" s="56" t="s">
        <v>1907</v>
      </c>
      <c r="F284" s="58" t="s">
        <v>2737</v>
      </c>
      <c r="G284" s="56" t="s">
        <v>136</v>
      </c>
      <c r="H284" s="107" t="s">
        <v>1908</v>
      </c>
      <c r="I284" s="56" t="s">
        <v>2838</v>
      </c>
      <c r="J284" s="47" t="s">
        <v>1803</v>
      </c>
      <c r="K284" s="110" t="s">
        <v>2767</v>
      </c>
      <c r="L284" s="56">
        <v>3</v>
      </c>
      <c r="M284" s="56" t="s">
        <v>1909</v>
      </c>
      <c r="N284" s="56"/>
      <c r="O284" s="56" t="s">
        <v>141</v>
      </c>
      <c r="P284" s="159" t="s">
        <v>1910</v>
      </c>
      <c r="Q284" s="159" t="s">
        <v>1907</v>
      </c>
      <c r="R284" s="48">
        <v>98.6</v>
      </c>
      <c r="S284" s="54">
        <v>0</v>
      </c>
      <c r="T284" s="56"/>
      <c r="U284" s="56"/>
      <c r="V284" s="55">
        <v>98</v>
      </c>
      <c r="W284" s="56" t="s">
        <v>41</v>
      </c>
      <c r="X284" s="56" t="s">
        <v>128</v>
      </c>
      <c r="Y284" s="61"/>
      <c r="Z284" s="49"/>
      <c r="AA284" s="65" t="e">
        <v>#REF!</v>
      </c>
      <c r="AB284" s="83" t="e">
        <v>#REF!</v>
      </c>
      <c r="AC284" s="83" t="e">
        <v>#REF!</v>
      </c>
      <c r="AD284" s="81" t="e">
        <v>#REF!</v>
      </c>
      <c r="AE284" s="81" t="e">
        <v>#REF!</v>
      </c>
      <c r="AF284" s="60" t="e">
        <v>#REF!</v>
      </c>
      <c r="AG284" s="53">
        <v>30</v>
      </c>
      <c r="AH284" s="56"/>
      <c r="AI284" s="2">
        <v>500000</v>
      </c>
      <c r="AJ284" s="50"/>
      <c r="AK284" s="49"/>
      <c r="AL284" s="51"/>
      <c r="AM284" s="51"/>
      <c r="AN284" s="52">
        <v>0</v>
      </c>
      <c r="AO284" s="56"/>
    </row>
    <row r="285" spans="1:41" hidden="1">
      <c r="A285" s="56">
        <v>280</v>
      </c>
      <c r="B285" s="38" t="s">
        <v>1894</v>
      </c>
      <c r="C285" s="37" t="s">
        <v>30</v>
      </c>
      <c r="D285" s="37" t="s">
        <v>31</v>
      </c>
      <c r="E285" s="56" t="s">
        <v>1911</v>
      </c>
      <c r="F285" s="58" t="s">
        <v>2738</v>
      </c>
      <c r="G285" s="56" t="s">
        <v>136</v>
      </c>
      <c r="H285" s="107" t="s">
        <v>2769</v>
      </c>
      <c r="I285" s="56" t="s">
        <v>2838</v>
      </c>
      <c r="J285" s="47" t="s">
        <v>1912</v>
      </c>
      <c r="K285" s="110" t="s">
        <v>2768</v>
      </c>
      <c r="L285" s="56">
        <v>2</v>
      </c>
      <c r="M285" s="56" t="s">
        <v>1913</v>
      </c>
      <c r="N285" s="56" t="s">
        <v>1914</v>
      </c>
      <c r="O285" s="56" t="s">
        <v>141</v>
      </c>
      <c r="P285" s="168" t="s">
        <v>1915</v>
      </c>
      <c r="Q285" s="168" t="s">
        <v>1911</v>
      </c>
      <c r="R285" s="39">
        <v>95</v>
      </c>
      <c r="S285" s="40">
        <v>0</v>
      </c>
      <c r="T285" s="37"/>
      <c r="U285" s="37"/>
      <c r="V285" s="36">
        <v>100</v>
      </c>
      <c r="W285" s="37" t="s">
        <v>41</v>
      </c>
      <c r="X285" s="37" t="s">
        <v>33</v>
      </c>
      <c r="Y285" s="41"/>
      <c r="Z285" s="42"/>
      <c r="AA285" s="65" t="e">
        <v>#REF!</v>
      </c>
      <c r="AB285" s="83" t="e">
        <v>#REF!</v>
      </c>
      <c r="AC285" s="83" t="e">
        <v>#REF!</v>
      </c>
      <c r="AD285" s="81" t="e">
        <v>#REF!</v>
      </c>
      <c r="AE285" s="81" t="e">
        <v>#REF!</v>
      </c>
      <c r="AF285" s="35" t="e">
        <v>#REF!</v>
      </c>
      <c r="AG285" s="43">
        <v>25</v>
      </c>
      <c r="AH285" s="37"/>
      <c r="AI285" s="105">
        <v>500000</v>
      </c>
      <c r="AJ285" s="44"/>
      <c r="AK285" s="42"/>
      <c r="AL285" s="45"/>
      <c r="AM285" s="45"/>
      <c r="AN285" s="46">
        <v>0</v>
      </c>
      <c r="AO285" s="37"/>
    </row>
    <row r="286" spans="1:41" hidden="1">
      <c r="A286" s="56">
        <v>281</v>
      </c>
      <c r="B286" s="57" t="s">
        <v>1894</v>
      </c>
      <c r="C286" s="56" t="s">
        <v>240</v>
      </c>
      <c r="D286" s="56" t="s">
        <v>241</v>
      </c>
      <c r="E286" s="56" t="s">
        <v>1916</v>
      </c>
      <c r="F286" s="58" t="s">
        <v>2739</v>
      </c>
      <c r="G286" s="56" t="s">
        <v>32</v>
      </c>
      <c r="H286" s="107" t="s">
        <v>2770</v>
      </c>
      <c r="I286" s="56" t="s">
        <v>2839</v>
      </c>
      <c r="J286" s="47" t="s">
        <v>894</v>
      </c>
      <c r="K286" s="47" t="s">
        <v>1430</v>
      </c>
      <c r="L286" s="56">
        <v>3</v>
      </c>
      <c r="M286" s="56" t="s">
        <v>1917</v>
      </c>
      <c r="N286" s="56" t="s">
        <v>1918</v>
      </c>
      <c r="O286" s="56" t="s">
        <v>141</v>
      </c>
      <c r="P286" s="159" t="s">
        <v>1919</v>
      </c>
      <c r="Q286" s="159" t="s">
        <v>1916</v>
      </c>
      <c r="R286" s="48">
        <v>62.414022606001495</v>
      </c>
      <c r="S286" s="54">
        <v>91</v>
      </c>
      <c r="T286" s="56">
        <v>3.73</v>
      </c>
      <c r="U286" s="56">
        <v>4.5</v>
      </c>
      <c r="V286" s="55">
        <v>62.414022606001495</v>
      </c>
      <c r="W286" s="56" t="s">
        <v>0</v>
      </c>
      <c r="X286" s="56"/>
      <c r="Y286" s="61">
        <v>4</v>
      </c>
      <c r="Z286" s="49">
        <v>219183</v>
      </c>
      <c r="AA286" s="65">
        <v>8</v>
      </c>
      <c r="AB286" s="83">
        <v>203558</v>
      </c>
      <c r="AC286" s="83">
        <v>220987</v>
      </c>
      <c r="AD286" s="81">
        <v>1.2</v>
      </c>
      <c r="AE286" s="81">
        <v>1.3</v>
      </c>
      <c r="AF286" s="60">
        <v>1.2896494348499628</v>
      </c>
      <c r="AG286" s="53">
        <v>0</v>
      </c>
      <c r="AH286" s="56"/>
      <c r="AI286" s="2">
        <v>1500000</v>
      </c>
      <c r="AJ286" s="50" t="s">
        <v>1920</v>
      </c>
      <c r="AK286" s="49">
        <v>4038500</v>
      </c>
      <c r="AL286" s="51">
        <v>0</v>
      </c>
      <c r="AM286" s="51">
        <v>0</v>
      </c>
      <c r="AN286" s="52">
        <v>4038500</v>
      </c>
      <c r="AO286" s="56"/>
    </row>
    <row r="287" spans="1:41" hidden="1">
      <c r="A287" s="56">
        <v>282</v>
      </c>
      <c r="B287" s="57" t="s">
        <v>1894</v>
      </c>
      <c r="C287" s="56" t="s">
        <v>240</v>
      </c>
      <c r="D287" s="56" t="s">
        <v>241</v>
      </c>
      <c r="E287" s="56" t="s">
        <v>1921</v>
      </c>
      <c r="F287" s="58" t="s">
        <v>2740</v>
      </c>
      <c r="G287" s="56" t="s">
        <v>32</v>
      </c>
      <c r="H287" s="107" t="s">
        <v>2771</v>
      </c>
      <c r="I287" s="56" t="s">
        <v>2839</v>
      </c>
      <c r="J287" s="47" t="s">
        <v>1922</v>
      </c>
      <c r="K287" s="47" t="s">
        <v>1923</v>
      </c>
      <c r="L287" s="56">
        <v>2</v>
      </c>
      <c r="M287" s="56" t="s">
        <v>1924</v>
      </c>
      <c r="N287" s="56" t="s">
        <v>1925</v>
      </c>
      <c r="O287" s="56" t="s">
        <v>141</v>
      </c>
      <c r="P287" s="159" t="s">
        <v>1926</v>
      </c>
      <c r="Q287" s="159" t="s">
        <v>1921</v>
      </c>
      <c r="R287" s="48">
        <v>56.084850143697821</v>
      </c>
      <c r="S287" s="54">
        <v>95</v>
      </c>
      <c r="T287" s="56">
        <v>4.13</v>
      </c>
      <c r="U287" s="56">
        <v>4.5</v>
      </c>
      <c r="V287" s="55">
        <v>56.084850143697821</v>
      </c>
      <c r="W287" s="56" t="s">
        <v>0</v>
      </c>
      <c r="X287" s="56"/>
      <c r="Y287" s="61">
        <v>4</v>
      </c>
      <c r="Z287" s="129">
        <v>244978</v>
      </c>
      <c r="AA287" s="65">
        <v>10</v>
      </c>
      <c r="AB287" s="83">
        <v>237681</v>
      </c>
      <c r="AC287" s="83">
        <v>252295</v>
      </c>
      <c r="AD287" s="81">
        <v>1.4</v>
      </c>
      <c r="AE287" s="81">
        <v>1.5</v>
      </c>
      <c r="AF287" s="60">
        <v>1.4478787464075544</v>
      </c>
      <c r="AG287" s="53">
        <v>0</v>
      </c>
      <c r="AH287" s="56"/>
      <c r="AI287" s="2">
        <v>1500000</v>
      </c>
      <c r="AJ287" s="50" t="s">
        <v>1927</v>
      </c>
      <c r="AK287" s="49">
        <v>3560000</v>
      </c>
      <c r="AL287" s="51">
        <v>0</v>
      </c>
      <c r="AM287" s="51">
        <v>0</v>
      </c>
      <c r="AN287" s="52">
        <v>3560000</v>
      </c>
      <c r="AO287" s="56"/>
    </row>
    <row r="288" spans="1:41" hidden="1">
      <c r="A288" s="56">
        <v>283</v>
      </c>
      <c r="B288" s="57" t="s">
        <v>1894</v>
      </c>
      <c r="C288" s="56" t="s">
        <v>240</v>
      </c>
      <c r="D288" s="56" t="s">
        <v>1770</v>
      </c>
      <c r="E288" s="56" t="s">
        <v>1928</v>
      </c>
      <c r="F288" s="58" t="s">
        <v>2741</v>
      </c>
      <c r="G288" s="56" t="s">
        <v>32</v>
      </c>
      <c r="H288" s="107" t="s">
        <v>1929</v>
      </c>
      <c r="I288" s="56" t="s">
        <v>2838</v>
      </c>
      <c r="J288" s="47" t="s">
        <v>1803</v>
      </c>
      <c r="K288" s="47" t="s">
        <v>585</v>
      </c>
      <c r="L288" s="56">
        <v>3</v>
      </c>
      <c r="M288" s="56" t="s">
        <v>1930</v>
      </c>
      <c r="N288" s="56"/>
      <c r="O288" s="56" t="s">
        <v>141</v>
      </c>
      <c r="P288" s="159" t="s">
        <v>1931</v>
      </c>
      <c r="Q288" s="159" t="s">
        <v>1928</v>
      </c>
      <c r="R288" s="48">
        <v>100</v>
      </c>
      <c r="S288" s="54">
        <v>0</v>
      </c>
      <c r="T288" s="56"/>
      <c r="U288" s="56"/>
      <c r="V288" s="55">
        <v>100</v>
      </c>
      <c r="W288" s="56" t="s">
        <v>41</v>
      </c>
      <c r="X288" s="56" t="s">
        <v>33</v>
      </c>
      <c r="Y288" s="61"/>
      <c r="Z288" s="49"/>
      <c r="AA288" s="65" t="e">
        <v>#REF!</v>
      </c>
      <c r="AB288" s="83" t="e">
        <v>#REF!</v>
      </c>
      <c r="AC288" s="83" t="e">
        <v>#REF!</v>
      </c>
      <c r="AD288" s="81" t="e">
        <v>#REF!</v>
      </c>
      <c r="AE288" s="81" t="e">
        <v>#REF!</v>
      </c>
      <c r="AF288" s="60" t="e">
        <v>#REF!</v>
      </c>
      <c r="AG288" s="53"/>
      <c r="AH288" s="56"/>
      <c r="AI288" s="2">
        <v>500000</v>
      </c>
      <c r="AJ288" s="50"/>
      <c r="AK288" s="49"/>
      <c r="AL288" s="51"/>
      <c r="AM288" s="51"/>
      <c r="AN288" s="52">
        <v>0</v>
      </c>
      <c r="AO288" s="56"/>
    </row>
    <row r="289" spans="1:41" hidden="1">
      <c r="A289" s="56">
        <v>284</v>
      </c>
      <c r="B289" s="57" t="s">
        <v>1894</v>
      </c>
      <c r="C289" s="56" t="s">
        <v>240</v>
      </c>
      <c r="D289" s="56" t="s">
        <v>1770</v>
      </c>
      <c r="E289" s="56" t="s">
        <v>1932</v>
      </c>
      <c r="F289" s="58" t="s">
        <v>2742</v>
      </c>
      <c r="G289" s="56" t="s">
        <v>32</v>
      </c>
      <c r="H289" s="107" t="s">
        <v>2772</v>
      </c>
      <c r="I289" s="56" t="s">
        <v>2838</v>
      </c>
      <c r="J289" s="47" t="s">
        <v>1803</v>
      </c>
      <c r="K289" s="47" t="s">
        <v>585</v>
      </c>
      <c r="L289" s="56">
        <v>3</v>
      </c>
      <c r="M289" s="56" t="s">
        <v>1933</v>
      </c>
      <c r="N289" s="56" t="s">
        <v>1934</v>
      </c>
      <c r="O289" s="56" t="s">
        <v>141</v>
      </c>
      <c r="P289" s="159" t="s">
        <v>1935</v>
      </c>
      <c r="Q289" s="159" t="s">
        <v>1932</v>
      </c>
      <c r="R289" s="48">
        <v>98</v>
      </c>
      <c r="S289" s="54">
        <v>0</v>
      </c>
      <c r="T289" s="56"/>
      <c r="U289" s="56"/>
      <c r="V289" s="55">
        <v>98</v>
      </c>
      <c r="W289" s="56" t="s">
        <v>41</v>
      </c>
      <c r="X289" s="56" t="s">
        <v>323</v>
      </c>
      <c r="Y289" s="61"/>
      <c r="Z289" s="49"/>
      <c r="AA289" s="65" t="e">
        <v>#REF!</v>
      </c>
      <c r="AB289" s="83" t="e">
        <v>#REF!</v>
      </c>
      <c r="AC289" s="83" t="e">
        <v>#REF!</v>
      </c>
      <c r="AD289" s="81" t="e">
        <v>#REF!</v>
      </c>
      <c r="AE289" s="81" t="e">
        <v>#REF!</v>
      </c>
      <c r="AF289" s="60" t="e">
        <v>#REF!</v>
      </c>
      <c r="AG289" s="53"/>
      <c r="AH289" s="56"/>
      <c r="AI289" s="2">
        <v>500000</v>
      </c>
      <c r="AJ289" s="50"/>
      <c r="AK289" s="49"/>
      <c r="AL289" s="51"/>
      <c r="AM289" s="51"/>
      <c r="AN289" s="52">
        <v>0</v>
      </c>
      <c r="AO289" s="56"/>
    </row>
    <row r="290" spans="1:41" hidden="1">
      <c r="A290" s="56">
        <v>285</v>
      </c>
      <c r="B290" s="57" t="s">
        <v>1894</v>
      </c>
      <c r="C290" s="56" t="s">
        <v>240</v>
      </c>
      <c r="D290" s="56" t="s">
        <v>1770</v>
      </c>
      <c r="E290" s="56" t="s">
        <v>1936</v>
      </c>
      <c r="F290" s="58" t="s">
        <v>2743</v>
      </c>
      <c r="G290" s="56" t="s">
        <v>32</v>
      </c>
      <c r="H290" s="107" t="s">
        <v>1937</v>
      </c>
      <c r="I290" s="56" t="s">
        <v>2838</v>
      </c>
      <c r="J290" s="47" t="s">
        <v>1803</v>
      </c>
      <c r="K290" s="47" t="s">
        <v>585</v>
      </c>
      <c r="L290" s="56">
        <v>1</v>
      </c>
      <c r="M290" s="56" t="s">
        <v>1938</v>
      </c>
      <c r="N290" s="56" t="s">
        <v>1938</v>
      </c>
      <c r="O290" s="56" t="s">
        <v>141</v>
      </c>
      <c r="P290" s="159" t="s">
        <v>1939</v>
      </c>
      <c r="Q290" s="159" t="s">
        <v>1936</v>
      </c>
      <c r="R290" s="48">
        <v>96</v>
      </c>
      <c r="S290" s="54">
        <v>0</v>
      </c>
      <c r="T290" s="56"/>
      <c r="U290" s="56"/>
      <c r="V290" s="55">
        <v>96</v>
      </c>
      <c r="W290" s="56" t="s">
        <v>41</v>
      </c>
      <c r="X290" s="56" t="s">
        <v>76</v>
      </c>
      <c r="Y290" s="61"/>
      <c r="Z290" s="49"/>
      <c r="AA290" s="65" t="e">
        <v>#REF!</v>
      </c>
      <c r="AB290" s="83" t="e">
        <v>#REF!</v>
      </c>
      <c r="AC290" s="83" t="e">
        <v>#REF!</v>
      </c>
      <c r="AD290" s="81" t="e">
        <v>#REF!</v>
      </c>
      <c r="AE290" s="81" t="e">
        <v>#REF!</v>
      </c>
      <c r="AF290" s="60" t="e">
        <v>#REF!</v>
      </c>
      <c r="AG290" s="53"/>
      <c r="AH290" s="56"/>
      <c r="AI290" s="2">
        <v>500000</v>
      </c>
      <c r="AJ290" s="50"/>
      <c r="AK290" s="49"/>
      <c r="AL290" s="51"/>
      <c r="AM290" s="51"/>
      <c r="AN290" s="52">
        <v>0</v>
      </c>
      <c r="AO290" s="56"/>
    </row>
    <row r="291" spans="1:41" hidden="1">
      <c r="A291" s="56">
        <v>286</v>
      </c>
      <c r="B291" s="57" t="s">
        <v>1894</v>
      </c>
      <c r="C291" s="56" t="s">
        <v>240</v>
      </c>
      <c r="D291" s="56" t="s">
        <v>1770</v>
      </c>
      <c r="E291" s="56" t="s">
        <v>1940</v>
      </c>
      <c r="F291" s="58" t="s">
        <v>2744</v>
      </c>
      <c r="G291" s="56" t="s">
        <v>32</v>
      </c>
      <c r="H291" s="107" t="s">
        <v>1941</v>
      </c>
      <c r="I291" s="56" t="s">
        <v>2838</v>
      </c>
      <c r="J291" s="47" t="s">
        <v>1803</v>
      </c>
      <c r="K291" s="47" t="s">
        <v>585</v>
      </c>
      <c r="L291" s="56">
        <v>3</v>
      </c>
      <c r="M291" s="56" t="s">
        <v>1942</v>
      </c>
      <c r="N291" s="56" t="s">
        <v>1943</v>
      </c>
      <c r="O291" s="56" t="s">
        <v>141</v>
      </c>
      <c r="P291" s="159" t="s">
        <v>1944</v>
      </c>
      <c r="Q291" s="159" t="s">
        <v>1940</v>
      </c>
      <c r="R291" s="48">
        <v>94</v>
      </c>
      <c r="S291" s="54">
        <v>0</v>
      </c>
      <c r="T291" s="56"/>
      <c r="U291" s="56"/>
      <c r="V291" s="55">
        <v>94</v>
      </c>
      <c r="W291" s="56" t="s">
        <v>41</v>
      </c>
      <c r="X291" s="56" t="s">
        <v>435</v>
      </c>
      <c r="Y291" s="61"/>
      <c r="Z291" s="49"/>
      <c r="AA291" s="65" t="e">
        <v>#REF!</v>
      </c>
      <c r="AB291" s="83" t="e">
        <v>#REF!</v>
      </c>
      <c r="AC291" s="83" t="e">
        <v>#REF!</v>
      </c>
      <c r="AD291" s="81" t="e">
        <v>#REF!</v>
      </c>
      <c r="AE291" s="81" t="e">
        <v>#REF!</v>
      </c>
      <c r="AF291" s="60" t="e">
        <v>#REF!</v>
      </c>
      <c r="AG291" s="53"/>
      <c r="AH291" s="56"/>
      <c r="AI291" s="2">
        <v>500000</v>
      </c>
      <c r="AJ291" s="50"/>
      <c r="AK291" s="49"/>
      <c r="AL291" s="51"/>
      <c r="AM291" s="51"/>
      <c r="AN291" s="52">
        <v>0</v>
      </c>
      <c r="AO291" s="56"/>
    </row>
    <row r="292" spans="1:41" hidden="1">
      <c r="A292" s="56">
        <v>287</v>
      </c>
      <c r="B292" s="57" t="s">
        <v>1894</v>
      </c>
      <c r="C292" s="56" t="s">
        <v>240</v>
      </c>
      <c r="D292" s="56" t="s">
        <v>1620</v>
      </c>
      <c r="E292" s="56" t="s">
        <v>1945</v>
      </c>
      <c r="F292" s="58" t="s">
        <v>2745</v>
      </c>
      <c r="G292" s="56" t="s">
        <v>32</v>
      </c>
      <c r="H292" s="107" t="s">
        <v>1946</v>
      </c>
      <c r="I292" s="56" t="s">
        <v>2838</v>
      </c>
      <c r="J292" s="47" t="s">
        <v>1803</v>
      </c>
      <c r="K292" s="47" t="s">
        <v>585</v>
      </c>
      <c r="L292" s="56">
        <v>3</v>
      </c>
      <c r="M292" s="56" t="s">
        <v>1947</v>
      </c>
      <c r="N292" s="56" t="s">
        <v>1948</v>
      </c>
      <c r="O292" s="56" t="s">
        <v>141</v>
      </c>
      <c r="P292" s="159" t="s">
        <v>1949</v>
      </c>
      <c r="Q292" s="159" t="s">
        <v>1945</v>
      </c>
      <c r="R292" s="48">
        <v>87.3</v>
      </c>
      <c r="S292" s="54">
        <v>87</v>
      </c>
      <c r="T292" s="56">
        <v>87</v>
      </c>
      <c r="U292" s="56">
        <v>100</v>
      </c>
      <c r="V292" s="55">
        <v>88</v>
      </c>
      <c r="W292" s="56" t="s">
        <v>42</v>
      </c>
      <c r="X292" s="56"/>
      <c r="Y292" s="61">
        <v>3</v>
      </c>
      <c r="Z292" s="49">
        <v>11220</v>
      </c>
      <c r="AA292" s="65">
        <v>1</v>
      </c>
      <c r="AB292" s="83">
        <v>11220</v>
      </c>
      <c r="AC292" s="83">
        <v>58319</v>
      </c>
      <c r="AD292" s="81">
        <v>0</v>
      </c>
      <c r="AE292" s="81">
        <v>0.65</v>
      </c>
      <c r="AF292" s="60">
        <v>0</v>
      </c>
      <c r="AG292" s="53">
        <v>0</v>
      </c>
      <c r="AH292" s="56"/>
      <c r="AI292" s="2">
        <v>500000</v>
      </c>
      <c r="AJ292" s="50"/>
      <c r="AK292" s="49"/>
      <c r="AL292" s="51"/>
      <c r="AM292" s="51"/>
      <c r="AN292" s="52">
        <v>0</v>
      </c>
      <c r="AO292" s="56"/>
    </row>
    <row r="293" spans="1:41" hidden="1">
      <c r="A293" s="56">
        <v>288</v>
      </c>
      <c r="B293" s="57" t="s">
        <v>1894</v>
      </c>
      <c r="C293" s="56" t="s">
        <v>240</v>
      </c>
      <c r="D293" s="56" t="s">
        <v>1620</v>
      </c>
      <c r="E293" s="56" t="s">
        <v>1950</v>
      </c>
      <c r="F293" s="58" t="s">
        <v>2746</v>
      </c>
      <c r="G293" s="56" t="s">
        <v>32</v>
      </c>
      <c r="H293" s="107" t="s">
        <v>1951</v>
      </c>
      <c r="I293" s="56" t="s">
        <v>2838</v>
      </c>
      <c r="J293" s="47" t="s">
        <v>1903</v>
      </c>
      <c r="K293" s="47"/>
      <c r="L293" s="56">
        <v>1</v>
      </c>
      <c r="M293" s="56" t="s">
        <v>1952</v>
      </c>
      <c r="N293" s="56" t="s">
        <v>1953</v>
      </c>
      <c r="O293" s="56" t="s">
        <v>141</v>
      </c>
      <c r="P293" s="159" t="s">
        <v>1954</v>
      </c>
      <c r="Q293" s="159" t="s">
        <v>1950</v>
      </c>
      <c r="R293" s="48">
        <v>81.269999999999982</v>
      </c>
      <c r="S293" s="54">
        <v>98.1</v>
      </c>
      <c r="T293" s="56">
        <v>98.1</v>
      </c>
      <c r="U293" s="56">
        <v>100</v>
      </c>
      <c r="V293" s="55">
        <v>42</v>
      </c>
      <c r="W293" s="56" t="s">
        <v>0</v>
      </c>
      <c r="X293" s="56"/>
      <c r="Y293" s="61">
        <v>4</v>
      </c>
      <c r="Z293" s="129">
        <v>388270</v>
      </c>
      <c r="AA293" s="65">
        <v>14</v>
      </c>
      <c r="AB293" s="83">
        <v>308297</v>
      </c>
      <c r="AC293" s="83" t="e">
        <v>#REF!</v>
      </c>
      <c r="AD293" s="81">
        <v>1.8</v>
      </c>
      <c r="AE293" s="81">
        <v>1.8</v>
      </c>
      <c r="AF293" s="60">
        <v>1.8</v>
      </c>
      <c r="AG293" s="53">
        <v>0</v>
      </c>
      <c r="AH293" s="56"/>
      <c r="AI293" s="2">
        <v>500000</v>
      </c>
      <c r="AJ293" s="50"/>
      <c r="AK293" s="49"/>
      <c r="AL293" s="51"/>
      <c r="AM293" s="51"/>
      <c r="AN293" s="52"/>
      <c r="AO293" s="56"/>
    </row>
    <row r="294" spans="1:41" hidden="1">
      <c r="A294" s="56">
        <v>289</v>
      </c>
      <c r="B294" s="57" t="s">
        <v>1894</v>
      </c>
      <c r="C294" s="56" t="s">
        <v>240</v>
      </c>
      <c r="D294" s="56" t="s">
        <v>1620</v>
      </c>
      <c r="E294" s="56" t="s">
        <v>1955</v>
      </c>
      <c r="F294" s="58" t="s">
        <v>2747</v>
      </c>
      <c r="G294" s="56" t="s">
        <v>136</v>
      </c>
      <c r="H294" s="107" t="s">
        <v>1956</v>
      </c>
      <c r="I294" s="56" t="s">
        <v>2838</v>
      </c>
      <c r="J294" s="47" t="s">
        <v>1903</v>
      </c>
      <c r="K294" s="47"/>
      <c r="L294" s="56">
        <v>3</v>
      </c>
      <c r="M294" s="56" t="s">
        <v>1957</v>
      </c>
      <c r="N294" s="56" t="s">
        <v>1958</v>
      </c>
      <c r="O294" s="56" t="s">
        <v>141</v>
      </c>
      <c r="P294" s="159" t="s">
        <v>1959</v>
      </c>
      <c r="Q294" s="159" t="s">
        <v>1955</v>
      </c>
      <c r="R294" s="48">
        <v>75.356288490488566</v>
      </c>
      <c r="S294" s="54">
        <v>84</v>
      </c>
      <c r="T294" s="56">
        <v>84</v>
      </c>
      <c r="U294" s="56">
        <v>100</v>
      </c>
      <c r="V294" s="55">
        <v>55.187628301628578</v>
      </c>
      <c r="W294" s="56" t="s">
        <v>0</v>
      </c>
      <c r="X294" s="56"/>
      <c r="Y294" s="61">
        <v>4</v>
      </c>
      <c r="Z294" s="129">
        <v>250452</v>
      </c>
      <c r="AA294" s="65">
        <v>10</v>
      </c>
      <c r="AB294" s="83">
        <v>237681</v>
      </c>
      <c r="AC294" s="83">
        <v>252295</v>
      </c>
      <c r="AD294" s="81">
        <v>1.4</v>
      </c>
      <c r="AE294" s="81">
        <v>1.5</v>
      </c>
      <c r="AF294" s="60">
        <v>1.4703092924592855</v>
      </c>
      <c r="AG294" s="53">
        <v>0</v>
      </c>
      <c r="AH294" s="56"/>
      <c r="AI294" s="2">
        <v>500000</v>
      </c>
      <c r="AJ294" s="50"/>
      <c r="AK294" s="49"/>
      <c r="AL294" s="51"/>
      <c r="AM294" s="51"/>
      <c r="AN294" s="52"/>
      <c r="AO294" s="56"/>
    </row>
    <row r="295" spans="1:41" hidden="1">
      <c r="A295" s="56">
        <v>290</v>
      </c>
      <c r="B295" s="38" t="s">
        <v>1894</v>
      </c>
      <c r="C295" s="37" t="s">
        <v>240</v>
      </c>
      <c r="D295" s="37" t="s">
        <v>1620</v>
      </c>
      <c r="E295" s="56" t="s">
        <v>1960</v>
      </c>
      <c r="F295" s="58" t="s">
        <v>2748</v>
      </c>
      <c r="G295" s="56" t="s">
        <v>136</v>
      </c>
      <c r="H295" s="107" t="s">
        <v>1961</v>
      </c>
      <c r="I295" s="56" t="s">
        <v>2839</v>
      </c>
      <c r="J295" s="47" t="s">
        <v>617</v>
      </c>
      <c r="K295" s="47" t="s">
        <v>1645</v>
      </c>
      <c r="L295" s="56">
        <v>3</v>
      </c>
      <c r="M295" s="56" t="s">
        <v>1962</v>
      </c>
      <c r="N295" s="56" t="s">
        <v>1963</v>
      </c>
      <c r="O295" s="56" t="s">
        <v>141</v>
      </c>
      <c r="P295" s="168" t="s">
        <v>1964</v>
      </c>
      <c r="Q295" s="168" t="s">
        <v>1960</v>
      </c>
      <c r="R295" s="39">
        <v>88.162543052797915</v>
      </c>
      <c r="S295" s="40">
        <v>92</v>
      </c>
      <c r="T295" s="37">
        <v>3.81</v>
      </c>
      <c r="U295" s="37">
        <v>4.5</v>
      </c>
      <c r="V295" s="36">
        <v>79.208476842659749</v>
      </c>
      <c r="W295" s="37" t="s">
        <v>42</v>
      </c>
      <c r="X295" s="37"/>
      <c r="Y295" s="41">
        <v>4</v>
      </c>
      <c r="Z295" s="42">
        <v>142870</v>
      </c>
      <c r="AA295" s="65">
        <v>4</v>
      </c>
      <c r="AB295" s="83">
        <v>125647</v>
      </c>
      <c r="AC295" s="83">
        <v>150326</v>
      </c>
      <c r="AD295" s="81">
        <v>0.8</v>
      </c>
      <c r="AE295" s="81">
        <v>0.9</v>
      </c>
      <c r="AF295" s="35">
        <v>0.86978807893350629</v>
      </c>
      <c r="AG295" s="43">
        <v>0</v>
      </c>
      <c r="AH295" s="37"/>
      <c r="AI295" s="105">
        <v>1500000</v>
      </c>
      <c r="AJ295" s="44" t="s">
        <v>1965</v>
      </c>
      <c r="AK295" s="42">
        <v>2122000</v>
      </c>
      <c r="AL295" s="45">
        <v>0</v>
      </c>
      <c r="AM295" s="45">
        <v>0</v>
      </c>
      <c r="AN295" s="46">
        <v>2122000</v>
      </c>
      <c r="AO295" s="37"/>
    </row>
    <row r="296" spans="1:41" hidden="1">
      <c r="A296" s="56">
        <v>291</v>
      </c>
      <c r="B296" s="57" t="s">
        <v>1894</v>
      </c>
      <c r="C296" s="56" t="s">
        <v>240</v>
      </c>
      <c r="D296" s="56" t="s">
        <v>1620</v>
      </c>
      <c r="E296" s="56" t="s">
        <v>1966</v>
      </c>
      <c r="F296" s="58" t="s">
        <v>2749</v>
      </c>
      <c r="G296" s="56" t="s">
        <v>136</v>
      </c>
      <c r="H296" s="107" t="s">
        <v>1967</v>
      </c>
      <c r="I296" s="56" t="s">
        <v>2839</v>
      </c>
      <c r="J296" s="47" t="s">
        <v>1335</v>
      </c>
      <c r="K296" s="47" t="s">
        <v>1923</v>
      </c>
      <c r="L296" s="56">
        <v>3</v>
      </c>
      <c r="M296" s="56" t="s">
        <v>1968</v>
      </c>
      <c r="N296" s="56" t="s">
        <v>1969</v>
      </c>
      <c r="O296" s="47" t="s">
        <v>2775</v>
      </c>
      <c r="P296" s="158" t="s">
        <v>1970</v>
      </c>
      <c r="Q296" s="158" t="s">
        <v>1966</v>
      </c>
      <c r="R296" s="48">
        <v>84.463678664294505</v>
      </c>
      <c r="S296" s="54">
        <v>97</v>
      </c>
      <c r="T296" s="56">
        <v>4.1900000000000004</v>
      </c>
      <c r="U296" s="56">
        <v>4.3</v>
      </c>
      <c r="V296" s="55">
        <v>55.212262214315047</v>
      </c>
      <c r="W296" s="56" t="s">
        <v>0</v>
      </c>
      <c r="X296" s="56"/>
      <c r="Y296" s="61">
        <v>4</v>
      </c>
      <c r="Z296" s="49">
        <v>247866</v>
      </c>
      <c r="AA296" s="65">
        <v>10</v>
      </c>
      <c r="AB296" s="83">
        <v>237681</v>
      </c>
      <c r="AC296" s="83">
        <v>252295</v>
      </c>
      <c r="AD296" s="81">
        <v>1.4</v>
      </c>
      <c r="AE296" s="81">
        <v>1.5</v>
      </c>
      <c r="AF296" s="60">
        <v>1.4696934446421239</v>
      </c>
      <c r="AG296" s="53">
        <v>0</v>
      </c>
      <c r="AH296" s="56"/>
      <c r="AI296" s="2">
        <v>1500000</v>
      </c>
      <c r="AJ296" s="50" t="s">
        <v>1971</v>
      </c>
      <c r="AK296" s="49">
        <v>3537000</v>
      </c>
      <c r="AL296" s="51">
        <v>876500</v>
      </c>
      <c r="AM296" s="45">
        <v>0</v>
      </c>
      <c r="AN296" s="52">
        <v>2660500</v>
      </c>
      <c r="AO296" s="56"/>
    </row>
    <row r="297" spans="1:41" hidden="1">
      <c r="A297" s="56">
        <v>292</v>
      </c>
      <c r="B297" s="57" t="s">
        <v>1894</v>
      </c>
      <c r="C297" s="56" t="s">
        <v>240</v>
      </c>
      <c r="D297" s="56" t="s">
        <v>1620</v>
      </c>
      <c r="E297" s="56" t="s">
        <v>1972</v>
      </c>
      <c r="F297" s="58" t="s">
        <v>2750</v>
      </c>
      <c r="G297" s="56" t="s">
        <v>136</v>
      </c>
      <c r="H297" s="107" t="s">
        <v>2773</v>
      </c>
      <c r="I297" s="56" t="s">
        <v>2839</v>
      </c>
      <c r="J297" s="47" t="s">
        <v>1875</v>
      </c>
      <c r="K297" s="47" t="s">
        <v>1876</v>
      </c>
      <c r="L297" s="56">
        <v>2</v>
      </c>
      <c r="M297" s="56" t="s">
        <v>1973</v>
      </c>
      <c r="N297" s="56" t="s">
        <v>1974</v>
      </c>
      <c r="O297" s="56" t="s">
        <v>141</v>
      </c>
      <c r="P297" s="159" t="s">
        <v>1975</v>
      </c>
      <c r="Q297" s="159" t="s">
        <v>1972</v>
      </c>
      <c r="R297" s="48">
        <v>82.861411285491783</v>
      </c>
      <c r="S297" s="54">
        <v>92</v>
      </c>
      <c r="T297" s="56">
        <v>3.83</v>
      </c>
      <c r="U297" s="56">
        <v>4.5</v>
      </c>
      <c r="V297" s="55">
        <v>61.538037618305978</v>
      </c>
      <c r="W297" s="56" t="s">
        <v>0</v>
      </c>
      <c r="X297" s="56"/>
      <c r="Y297" s="61">
        <v>4</v>
      </c>
      <c r="Z297" s="49">
        <v>222915</v>
      </c>
      <c r="AA297" s="65">
        <v>9</v>
      </c>
      <c r="AB297" s="83">
        <v>220987</v>
      </c>
      <c r="AC297" s="83">
        <v>237681</v>
      </c>
      <c r="AD297" s="81">
        <v>1.3</v>
      </c>
      <c r="AE297" s="81">
        <v>1.4</v>
      </c>
      <c r="AF297" s="60">
        <v>1.3115490595423507</v>
      </c>
      <c r="AG297" s="53">
        <v>0</v>
      </c>
      <c r="AH297" s="56"/>
      <c r="AI297" s="2">
        <v>1500000</v>
      </c>
      <c r="AJ297" s="50" t="s">
        <v>1976</v>
      </c>
      <c r="AK297" s="49">
        <v>2659000</v>
      </c>
      <c r="AL297" s="51">
        <v>0</v>
      </c>
      <c r="AM297" s="51">
        <v>0</v>
      </c>
      <c r="AN297" s="52">
        <v>2659000</v>
      </c>
      <c r="AO297" s="56"/>
    </row>
    <row r="298" spans="1:41" hidden="1">
      <c r="A298" s="56">
        <v>293</v>
      </c>
      <c r="B298" s="57" t="s">
        <v>1894</v>
      </c>
      <c r="C298" s="56" t="s">
        <v>240</v>
      </c>
      <c r="D298" s="56" t="s">
        <v>1620</v>
      </c>
      <c r="E298" s="56" t="s">
        <v>1977</v>
      </c>
      <c r="F298" s="58" t="s">
        <v>2751</v>
      </c>
      <c r="G298" s="56" t="s">
        <v>136</v>
      </c>
      <c r="H298" s="107" t="s">
        <v>1978</v>
      </c>
      <c r="I298" s="56" t="s">
        <v>2839</v>
      </c>
      <c r="J298" s="47" t="s">
        <v>498</v>
      </c>
      <c r="K298" s="47" t="s">
        <v>638</v>
      </c>
      <c r="L298" s="56">
        <v>3</v>
      </c>
      <c r="M298" s="56" t="s">
        <v>1979</v>
      </c>
      <c r="N298" s="56" t="s">
        <v>1980</v>
      </c>
      <c r="O298" s="56" t="s">
        <v>141</v>
      </c>
      <c r="P298" s="159" t="s">
        <v>1981</v>
      </c>
      <c r="Q298" s="159" t="s">
        <v>1977</v>
      </c>
      <c r="R298" s="48">
        <v>80.288966161026835</v>
      </c>
      <c r="S298" s="54">
        <v>95</v>
      </c>
      <c r="T298" s="56">
        <v>4.17</v>
      </c>
      <c r="U298" s="56">
        <v>4.5</v>
      </c>
      <c r="V298" s="55">
        <v>45.963220536756126</v>
      </c>
      <c r="W298" s="56" t="s">
        <v>0</v>
      </c>
      <c r="X298" s="56"/>
      <c r="Y298" s="61">
        <v>5</v>
      </c>
      <c r="Z298" s="129">
        <v>351363</v>
      </c>
      <c r="AA298" s="65">
        <v>13</v>
      </c>
      <c r="AB298" s="83">
        <v>337302</v>
      </c>
      <c r="AC298" s="83">
        <v>380152</v>
      </c>
      <c r="AD298" s="81">
        <v>1.7</v>
      </c>
      <c r="AE298" s="81">
        <v>1.8</v>
      </c>
      <c r="AF298" s="60">
        <v>1.7009194865810968</v>
      </c>
      <c r="AG298" s="53">
        <v>0</v>
      </c>
      <c r="AH298" s="56"/>
      <c r="AI298" s="2">
        <v>1349000</v>
      </c>
      <c r="AJ298" s="50" t="s">
        <v>1982</v>
      </c>
      <c r="AK298" s="49">
        <v>1719000</v>
      </c>
      <c r="AL298" s="51">
        <v>370000</v>
      </c>
      <c r="AM298" s="45">
        <v>370000</v>
      </c>
      <c r="AN298" s="52">
        <v>1349000</v>
      </c>
      <c r="AO298" s="56"/>
    </row>
    <row r="299" spans="1:41" hidden="1">
      <c r="A299" s="56">
        <v>294</v>
      </c>
      <c r="B299" s="57" t="s">
        <v>1894</v>
      </c>
      <c r="C299" s="56" t="s">
        <v>240</v>
      </c>
      <c r="D299" s="56" t="s">
        <v>1620</v>
      </c>
      <c r="E299" s="56" t="s">
        <v>1983</v>
      </c>
      <c r="F299" s="58" t="s">
        <v>2752</v>
      </c>
      <c r="G299" s="56" t="s">
        <v>32</v>
      </c>
      <c r="H299" s="107" t="s">
        <v>1984</v>
      </c>
      <c r="I299" s="56" t="s">
        <v>2839</v>
      </c>
      <c r="J299" s="47" t="s">
        <v>1119</v>
      </c>
      <c r="K299" s="47" t="s">
        <v>1985</v>
      </c>
      <c r="L299" s="56">
        <v>4</v>
      </c>
      <c r="M299" s="56" t="s">
        <v>1986</v>
      </c>
      <c r="N299" s="56" t="s">
        <v>1987</v>
      </c>
      <c r="O299" s="47" t="s">
        <v>141</v>
      </c>
      <c r="P299" s="158" t="s">
        <v>1988</v>
      </c>
      <c r="Q299" s="158" t="s">
        <v>1983</v>
      </c>
      <c r="R299" s="48">
        <v>79.725277131517714</v>
      </c>
      <c r="S299" s="54">
        <v>90</v>
      </c>
      <c r="T299" s="56">
        <v>3.67</v>
      </c>
      <c r="U299" s="56">
        <v>4.5</v>
      </c>
      <c r="V299" s="55">
        <v>55.750923771725738</v>
      </c>
      <c r="W299" s="56" t="s">
        <v>0</v>
      </c>
      <c r="X299" s="56"/>
      <c r="Y299" s="61">
        <v>4</v>
      </c>
      <c r="Z299" s="129">
        <v>251855</v>
      </c>
      <c r="AA299" s="65">
        <v>10</v>
      </c>
      <c r="AB299" s="83">
        <v>237681</v>
      </c>
      <c r="AC299" s="83">
        <v>252295</v>
      </c>
      <c r="AD299" s="81">
        <v>1.4</v>
      </c>
      <c r="AE299" s="81">
        <v>1.5</v>
      </c>
      <c r="AF299" s="60">
        <v>1.4562269057068564</v>
      </c>
      <c r="AG299" s="53">
        <v>0</v>
      </c>
      <c r="AH299" s="56"/>
      <c r="AI299" s="2">
        <v>1500000</v>
      </c>
      <c r="AJ299" s="50" t="s">
        <v>1989</v>
      </c>
      <c r="AK299" s="49">
        <v>3992000</v>
      </c>
      <c r="AL299" s="51">
        <v>0</v>
      </c>
      <c r="AM299" s="51">
        <v>0</v>
      </c>
      <c r="AN299" s="52">
        <v>3992000</v>
      </c>
      <c r="AO299" s="56"/>
    </row>
    <row r="300" spans="1:41" hidden="1">
      <c r="A300" s="56">
        <v>295</v>
      </c>
      <c r="B300" s="57" t="s">
        <v>1894</v>
      </c>
      <c r="C300" s="56" t="s">
        <v>240</v>
      </c>
      <c r="D300" s="56" t="s">
        <v>1620</v>
      </c>
      <c r="E300" s="56" t="s">
        <v>1990</v>
      </c>
      <c r="F300" s="58" t="s">
        <v>2753</v>
      </c>
      <c r="G300" s="56" t="s">
        <v>136</v>
      </c>
      <c r="H300" s="107" t="s">
        <v>2774</v>
      </c>
      <c r="I300" s="56" t="s">
        <v>2839</v>
      </c>
      <c r="J300" s="47" t="s">
        <v>1991</v>
      </c>
      <c r="K300" s="47" t="s">
        <v>509</v>
      </c>
      <c r="L300" s="56">
        <v>2</v>
      </c>
      <c r="M300" s="56" t="s">
        <v>1992</v>
      </c>
      <c r="N300" s="56" t="s">
        <v>1993</v>
      </c>
      <c r="O300" s="47" t="s">
        <v>141</v>
      </c>
      <c r="P300" s="158" t="s">
        <v>1994</v>
      </c>
      <c r="Q300" s="158" t="s">
        <v>1990</v>
      </c>
      <c r="R300" s="48">
        <v>77.699999999999989</v>
      </c>
      <c r="S300" s="54">
        <v>93</v>
      </c>
      <c r="T300" s="56">
        <v>3.94</v>
      </c>
      <c r="U300" s="56">
        <v>4.5</v>
      </c>
      <c r="V300" s="36">
        <v>42</v>
      </c>
      <c r="W300" s="56" t="s">
        <v>0</v>
      </c>
      <c r="X300" s="56"/>
      <c r="Y300" s="61">
        <v>4</v>
      </c>
      <c r="Z300" s="129">
        <v>377143</v>
      </c>
      <c r="AA300" s="65">
        <v>14</v>
      </c>
      <c r="AB300" s="83">
        <v>308297</v>
      </c>
      <c r="AC300" s="83" t="e">
        <v>#REF!</v>
      </c>
      <c r="AD300" s="81">
        <v>1.8</v>
      </c>
      <c r="AE300" s="81">
        <v>1.8</v>
      </c>
      <c r="AF300" s="60">
        <v>1.8</v>
      </c>
      <c r="AG300" s="53">
        <v>0</v>
      </c>
      <c r="AH300" s="56"/>
      <c r="AI300" s="2">
        <v>1500000</v>
      </c>
      <c r="AJ300" s="50" t="s">
        <v>1995</v>
      </c>
      <c r="AK300" s="49">
        <v>1707800</v>
      </c>
      <c r="AL300" s="51">
        <v>0</v>
      </c>
      <c r="AM300" s="51">
        <v>0</v>
      </c>
      <c r="AN300" s="52">
        <v>1707800</v>
      </c>
      <c r="AO300" s="56"/>
    </row>
    <row r="301" spans="1:41" hidden="1">
      <c r="A301" s="56">
        <v>296</v>
      </c>
      <c r="B301" s="57" t="s">
        <v>1894</v>
      </c>
      <c r="C301" s="56" t="s">
        <v>240</v>
      </c>
      <c r="D301" s="56" t="s">
        <v>1620</v>
      </c>
      <c r="E301" s="56" t="s">
        <v>1996</v>
      </c>
      <c r="F301" s="58" t="s">
        <v>2754</v>
      </c>
      <c r="G301" s="56" t="s">
        <v>136</v>
      </c>
      <c r="H301" s="107" t="s">
        <v>1997</v>
      </c>
      <c r="I301" s="56" t="s">
        <v>2839</v>
      </c>
      <c r="J301" s="47" t="s">
        <v>1253</v>
      </c>
      <c r="K301" s="47" t="s">
        <v>509</v>
      </c>
      <c r="L301" s="56">
        <v>2</v>
      </c>
      <c r="M301" s="56" t="s">
        <v>1998</v>
      </c>
      <c r="N301" s="56" t="s">
        <v>1999</v>
      </c>
      <c r="O301" s="56" t="s">
        <v>225</v>
      </c>
      <c r="P301" s="159" t="s">
        <v>2000</v>
      </c>
      <c r="Q301" s="159" t="s">
        <v>1996</v>
      </c>
      <c r="R301" s="48">
        <v>76.999999999999986</v>
      </c>
      <c r="S301" s="54">
        <v>92</v>
      </c>
      <c r="T301" s="56">
        <v>3.8</v>
      </c>
      <c r="U301" s="56">
        <v>4.5</v>
      </c>
      <c r="V301" s="55">
        <v>42</v>
      </c>
      <c r="W301" s="56" t="s">
        <v>0</v>
      </c>
      <c r="X301" s="56"/>
      <c r="Y301" s="61">
        <v>3</v>
      </c>
      <c r="Z301" s="129">
        <v>224689</v>
      </c>
      <c r="AA301" s="65">
        <v>12</v>
      </c>
      <c r="AB301" s="83">
        <v>220987</v>
      </c>
      <c r="AC301" s="83">
        <v>233144</v>
      </c>
      <c r="AD301" s="81">
        <v>1.6</v>
      </c>
      <c r="AE301" s="81">
        <v>1.7</v>
      </c>
      <c r="AF301" s="60">
        <v>1.8</v>
      </c>
      <c r="AG301" s="53">
        <v>0</v>
      </c>
      <c r="AH301" s="56"/>
      <c r="AI301" s="2">
        <v>1500000</v>
      </c>
      <c r="AJ301" s="50" t="s">
        <v>2001</v>
      </c>
      <c r="AK301" s="49">
        <v>1636000</v>
      </c>
      <c r="AL301" s="51">
        <v>0</v>
      </c>
      <c r="AM301" s="51">
        <v>0</v>
      </c>
      <c r="AN301" s="52">
        <v>1636000</v>
      </c>
      <c r="AO301" s="56"/>
    </row>
    <row r="302" spans="1:41" hidden="1">
      <c r="A302" s="56">
        <v>297</v>
      </c>
      <c r="B302" s="57" t="s">
        <v>1894</v>
      </c>
      <c r="C302" s="56" t="s">
        <v>240</v>
      </c>
      <c r="D302" s="56" t="s">
        <v>1620</v>
      </c>
      <c r="E302" s="56" t="s">
        <v>2002</v>
      </c>
      <c r="F302" s="58" t="s">
        <v>2755</v>
      </c>
      <c r="G302" s="56" t="s">
        <v>136</v>
      </c>
      <c r="H302" s="107" t="s">
        <v>2003</v>
      </c>
      <c r="I302" s="56" t="s">
        <v>2839</v>
      </c>
      <c r="J302" s="47" t="s">
        <v>1451</v>
      </c>
      <c r="K302" s="47" t="s">
        <v>2004</v>
      </c>
      <c r="L302" s="56">
        <v>4</v>
      </c>
      <c r="M302" s="56" t="s">
        <v>2005</v>
      </c>
      <c r="N302" s="56" t="s">
        <v>2006</v>
      </c>
      <c r="O302" s="56" t="s">
        <v>225</v>
      </c>
      <c r="P302" s="159" t="s">
        <v>2007</v>
      </c>
      <c r="Q302" s="159" t="s">
        <v>2002</v>
      </c>
      <c r="R302" s="48">
        <v>75.599999999999994</v>
      </c>
      <c r="S302" s="54">
        <v>90</v>
      </c>
      <c r="T302" s="56">
        <v>3.65</v>
      </c>
      <c r="U302" s="56">
        <v>4.5</v>
      </c>
      <c r="V302" s="55">
        <v>42</v>
      </c>
      <c r="W302" s="56" t="s">
        <v>0</v>
      </c>
      <c r="X302" s="56"/>
      <c r="Y302" s="61">
        <v>5</v>
      </c>
      <c r="Z302" s="129">
        <v>555321</v>
      </c>
      <c r="AA302" s="65">
        <v>14</v>
      </c>
      <c r="AB302" s="83">
        <v>380152</v>
      </c>
      <c r="AC302" s="83" t="e">
        <v>#REF!</v>
      </c>
      <c r="AD302" s="81">
        <v>1.8</v>
      </c>
      <c r="AE302" s="81">
        <v>1.8</v>
      </c>
      <c r="AF302" s="60">
        <v>1.8</v>
      </c>
      <c r="AG302" s="53">
        <v>0</v>
      </c>
      <c r="AH302" s="56"/>
      <c r="AI302" s="2">
        <v>1500000</v>
      </c>
      <c r="AJ302" s="50" t="s">
        <v>2008</v>
      </c>
      <c r="AK302" s="49">
        <v>3855500</v>
      </c>
      <c r="AL302" s="51">
        <v>0</v>
      </c>
      <c r="AM302" s="51">
        <v>0</v>
      </c>
      <c r="AN302" s="52">
        <v>3855500</v>
      </c>
      <c r="AO302" s="56"/>
    </row>
    <row r="303" spans="1:41" hidden="1">
      <c r="A303" s="56">
        <v>298</v>
      </c>
      <c r="B303" s="57" t="s">
        <v>1894</v>
      </c>
      <c r="C303" s="56" t="s">
        <v>240</v>
      </c>
      <c r="D303" s="56" t="s">
        <v>1620</v>
      </c>
      <c r="E303" s="56" t="s">
        <v>2009</v>
      </c>
      <c r="F303" s="58" t="s">
        <v>2756</v>
      </c>
      <c r="G303" s="56" t="s">
        <v>136</v>
      </c>
      <c r="H303" s="107" t="s">
        <v>2010</v>
      </c>
      <c r="I303" s="56" t="s">
        <v>2839</v>
      </c>
      <c r="J303" s="47" t="s">
        <v>1922</v>
      </c>
      <c r="K303" s="47" t="s">
        <v>2011</v>
      </c>
      <c r="L303" s="56">
        <v>4</v>
      </c>
      <c r="M303" s="56" t="s">
        <v>2012</v>
      </c>
      <c r="N303" s="56" t="s">
        <v>2013</v>
      </c>
      <c r="O303" s="56" t="s">
        <v>141</v>
      </c>
      <c r="P303" s="159" t="s">
        <v>2014</v>
      </c>
      <c r="Q303" s="159" t="s">
        <v>2009</v>
      </c>
      <c r="R303" s="48">
        <v>74.899999999999991</v>
      </c>
      <c r="S303" s="54">
        <v>89</v>
      </c>
      <c r="T303" s="56">
        <v>3.5</v>
      </c>
      <c r="U303" s="56">
        <v>4.5</v>
      </c>
      <c r="V303" s="55">
        <v>42</v>
      </c>
      <c r="W303" s="56" t="s">
        <v>0</v>
      </c>
      <c r="X303" s="56"/>
      <c r="Y303" s="61">
        <v>4</v>
      </c>
      <c r="Z303" s="129">
        <v>360200</v>
      </c>
      <c r="AA303" s="65">
        <v>14</v>
      </c>
      <c r="AB303" s="83">
        <v>308297</v>
      </c>
      <c r="AC303" s="83" t="e">
        <v>#REF!</v>
      </c>
      <c r="AD303" s="81">
        <v>1.8</v>
      </c>
      <c r="AE303" s="81">
        <v>1.8</v>
      </c>
      <c r="AF303" s="60">
        <v>1.8</v>
      </c>
      <c r="AG303" s="53">
        <v>0</v>
      </c>
      <c r="AH303" s="56"/>
      <c r="AI303" s="2">
        <v>1500000</v>
      </c>
      <c r="AJ303" s="50" t="s">
        <v>2015</v>
      </c>
      <c r="AK303" s="49">
        <v>3560000</v>
      </c>
      <c r="AL303" s="51">
        <v>0</v>
      </c>
      <c r="AM303" s="51">
        <v>0</v>
      </c>
      <c r="AN303" s="52">
        <v>3560000</v>
      </c>
      <c r="AO303" s="56"/>
    </row>
    <row r="304" spans="1:41" hidden="1">
      <c r="A304" s="56">
        <v>299</v>
      </c>
      <c r="B304" s="57" t="s">
        <v>1894</v>
      </c>
      <c r="C304" s="56" t="s">
        <v>240</v>
      </c>
      <c r="D304" s="56" t="s">
        <v>1620</v>
      </c>
      <c r="E304" s="56" t="s">
        <v>2016</v>
      </c>
      <c r="F304" s="58" t="s">
        <v>2757</v>
      </c>
      <c r="G304" s="56" t="s">
        <v>32</v>
      </c>
      <c r="H304" s="107" t="s">
        <v>2017</v>
      </c>
      <c r="I304" s="56" t="s">
        <v>2839</v>
      </c>
      <c r="J304" s="47" t="s">
        <v>2018</v>
      </c>
      <c r="K304" s="47" t="s">
        <v>2019</v>
      </c>
      <c r="L304" s="56">
        <v>2</v>
      </c>
      <c r="M304" s="56" t="s">
        <v>2020</v>
      </c>
      <c r="N304" s="56" t="s">
        <v>2021</v>
      </c>
      <c r="O304" s="47" t="s">
        <v>2775</v>
      </c>
      <c r="P304" s="159" t="s">
        <v>2022</v>
      </c>
      <c r="Q304" s="159" t="s">
        <v>2016</v>
      </c>
      <c r="R304" s="48">
        <v>74.199999999999989</v>
      </c>
      <c r="S304" s="54">
        <v>88</v>
      </c>
      <c r="T304" s="56">
        <v>3.44</v>
      </c>
      <c r="U304" s="56">
        <v>4.5</v>
      </c>
      <c r="V304" s="55">
        <v>42</v>
      </c>
      <c r="W304" s="56" t="s">
        <v>0</v>
      </c>
      <c r="X304" s="56"/>
      <c r="Y304" s="61">
        <v>4</v>
      </c>
      <c r="Z304" s="49">
        <v>212387</v>
      </c>
      <c r="AA304" s="65">
        <v>8</v>
      </c>
      <c r="AB304" s="83">
        <v>203558</v>
      </c>
      <c r="AC304" s="83">
        <v>220987</v>
      </c>
      <c r="AD304" s="81">
        <v>1.2</v>
      </c>
      <c r="AE304" s="81">
        <v>1.3</v>
      </c>
      <c r="AF304" s="60">
        <v>1.8</v>
      </c>
      <c r="AG304" s="53">
        <v>0</v>
      </c>
      <c r="AH304" s="56"/>
      <c r="AI304" s="2">
        <v>1500000</v>
      </c>
      <c r="AJ304" s="50" t="s">
        <v>2023</v>
      </c>
      <c r="AK304" s="49">
        <v>3540000</v>
      </c>
      <c r="AL304" s="51">
        <v>0</v>
      </c>
      <c r="AM304" s="51">
        <v>0</v>
      </c>
      <c r="AN304" s="52">
        <v>3540000</v>
      </c>
      <c r="AO304" s="56"/>
    </row>
    <row r="305" spans="1:41" hidden="1">
      <c r="A305" s="56">
        <v>300</v>
      </c>
      <c r="B305" s="57" t="s">
        <v>1894</v>
      </c>
      <c r="C305" s="56" t="s">
        <v>240</v>
      </c>
      <c r="D305" s="56" t="s">
        <v>1620</v>
      </c>
      <c r="E305" s="56" t="s">
        <v>2024</v>
      </c>
      <c r="F305" s="58" t="s">
        <v>2758</v>
      </c>
      <c r="G305" s="56" t="s">
        <v>136</v>
      </c>
      <c r="H305" s="107" t="s">
        <v>2025</v>
      </c>
      <c r="I305" s="56" t="s">
        <v>2839</v>
      </c>
      <c r="J305" s="47" t="s">
        <v>498</v>
      </c>
      <c r="K305" s="47" t="s">
        <v>222</v>
      </c>
      <c r="L305" s="56">
        <v>2</v>
      </c>
      <c r="M305" s="56" t="s">
        <v>2026</v>
      </c>
      <c r="N305" s="56" t="s">
        <v>2026</v>
      </c>
      <c r="O305" s="56" t="s">
        <v>277</v>
      </c>
      <c r="P305" s="159">
        <v>99363150163</v>
      </c>
      <c r="Q305" s="159" t="s">
        <v>2024</v>
      </c>
      <c r="R305" s="48">
        <v>73.5</v>
      </c>
      <c r="S305" s="54">
        <v>87</v>
      </c>
      <c r="T305" s="56">
        <v>3.32</v>
      </c>
      <c r="U305" s="56">
        <v>4.5</v>
      </c>
      <c r="V305" s="55">
        <v>42</v>
      </c>
      <c r="W305" s="56" t="s">
        <v>0</v>
      </c>
      <c r="X305" s="56"/>
      <c r="Y305" s="61">
        <v>2</v>
      </c>
      <c r="Z305" s="129">
        <v>182833</v>
      </c>
      <c r="AA305" s="65">
        <v>13</v>
      </c>
      <c r="AB305" s="83">
        <v>182541</v>
      </c>
      <c r="AC305" s="83">
        <v>191093</v>
      </c>
      <c r="AD305" s="81">
        <v>1.7</v>
      </c>
      <c r="AE305" s="81">
        <v>1.8</v>
      </c>
      <c r="AF305" s="60">
        <v>1.8</v>
      </c>
      <c r="AG305" s="53">
        <v>0</v>
      </c>
      <c r="AH305" s="56"/>
      <c r="AI305" s="2">
        <v>1500000</v>
      </c>
      <c r="AJ305" s="50" t="s">
        <v>2027</v>
      </c>
      <c r="AK305" s="49">
        <v>2286000</v>
      </c>
      <c r="AL305" s="51">
        <v>0</v>
      </c>
      <c r="AM305" s="51">
        <v>0</v>
      </c>
      <c r="AN305" s="52">
        <v>2286000</v>
      </c>
      <c r="AO305" s="56"/>
    </row>
    <row r="306" spans="1:41" hidden="1">
      <c r="A306" s="56">
        <v>301</v>
      </c>
      <c r="B306" s="132" t="s">
        <v>2028</v>
      </c>
      <c r="C306" s="66" t="s">
        <v>30</v>
      </c>
      <c r="D306" s="66" t="s">
        <v>31</v>
      </c>
      <c r="E306" s="140" t="s">
        <v>2029</v>
      </c>
      <c r="F306" s="139" t="s">
        <v>2030</v>
      </c>
      <c r="G306" s="140" t="s">
        <v>136</v>
      </c>
      <c r="H306" s="141" t="s">
        <v>2031</v>
      </c>
      <c r="I306" s="56" t="s">
        <v>2838</v>
      </c>
      <c r="J306" s="142" t="s">
        <v>2032</v>
      </c>
      <c r="K306" s="142"/>
      <c r="L306" s="140">
        <v>3</v>
      </c>
      <c r="M306" s="140" t="s">
        <v>2033</v>
      </c>
      <c r="N306" s="140" t="s">
        <v>2034</v>
      </c>
      <c r="O306" s="142" t="s">
        <v>196</v>
      </c>
      <c r="P306" s="160" t="s">
        <v>2035</v>
      </c>
      <c r="Q306" s="160" t="s">
        <v>2029</v>
      </c>
      <c r="R306" s="161">
        <v>100</v>
      </c>
      <c r="S306" s="162">
        <v>0</v>
      </c>
      <c r="T306" s="66"/>
      <c r="U306" s="66"/>
      <c r="V306" s="171">
        <v>100</v>
      </c>
      <c r="W306" s="66" t="s">
        <v>41</v>
      </c>
      <c r="X306" s="66" t="s">
        <v>33</v>
      </c>
      <c r="Y306" s="67"/>
      <c r="Z306" s="68"/>
      <c r="AA306" s="177" t="e">
        <v>#VALUE!</v>
      </c>
      <c r="AB306" s="178" t="e">
        <v>#VALUE!</v>
      </c>
      <c r="AC306" s="178" t="s">
        <v>240</v>
      </c>
      <c r="AD306" s="179" t="e">
        <v>#VALUE!</v>
      </c>
      <c r="AE306" s="179" t="e">
        <v>#VALUE!</v>
      </c>
      <c r="AF306" s="180" t="e">
        <v>#VALUE!</v>
      </c>
      <c r="AG306" s="71">
        <v>30</v>
      </c>
      <c r="AH306" s="66" t="s">
        <v>2036</v>
      </c>
      <c r="AI306" s="106">
        <v>500000</v>
      </c>
      <c r="AJ306" s="69"/>
      <c r="AK306" s="68"/>
      <c r="AL306" s="70"/>
      <c r="AM306" s="70"/>
      <c r="AN306" s="185">
        <v>0</v>
      </c>
      <c r="AO306" s="66" t="s">
        <v>2037</v>
      </c>
    </row>
    <row r="307" spans="1:41" hidden="1">
      <c r="A307" s="56">
        <v>302</v>
      </c>
      <c r="B307" s="132" t="s">
        <v>2028</v>
      </c>
      <c r="C307" s="66" t="s">
        <v>30</v>
      </c>
      <c r="D307" s="66" t="s">
        <v>31</v>
      </c>
      <c r="E307" s="140" t="s">
        <v>2038</v>
      </c>
      <c r="F307" s="139" t="s">
        <v>2039</v>
      </c>
      <c r="G307" s="140" t="s">
        <v>136</v>
      </c>
      <c r="H307" s="141" t="s">
        <v>2040</v>
      </c>
      <c r="I307" s="56" t="s">
        <v>2839</v>
      </c>
      <c r="J307" s="142" t="s">
        <v>208</v>
      </c>
      <c r="K307" s="142" t="s">
        <v>2041</v>
      </c>
      <c r="L307" s="140">
        <v>3</v>
      </c>
      <c r="M307" s="140" t="s">
        <v>2042</v>
      </c>
      <c r="N307" s="140" t="s">
        <v>2043</v>
      </c>
      <c r="O307" s="142" t="s">
        <v>605</v>
      </c>
      <c r="P307" s="160" t="s">
        <v>2044</v>
      </c>
      <c r="Q307" s="160" t="s">
        <v>2038</v>
      </c>
      <c r="R307" s="161">
        <v>97.199999999999989</v>
      </c>
      <c r="S307" s="162">
        <v>0</v>
      </c>
      <c r="T307" s="66"/>
      <c r="U307" s="66"/>
      <c r="V307" s="171">
        <v>96</v>
      </c>
      <c r="W307" s="66" t="s">
        <v>41</v>
      </c>
      <c r="X307" s="66" t="s">
        <v>76</v>
      </c>
      <c r="Y307" s="67">
        <v>4</v>
      </c>
      <c r="Z307" s="68">
        <v>0</v>
      </c>
      <c r="AA307" s="177" t="e">
        <v>#VALUE!</v>
      </c>
      <c r="AB307" s="178" t="e">
        <v>#VALUE!</v>
      </c>
      <c r="AC307" s="178" t="s">
        <v>240</v>
      </c>
      <c r="AD307" s="179" t="e">
        <v>#VALUE!</v>
      </c>
      <c r="AE307" s="179" t="e">
        <v>#VALUE!</v>
      </c>
      <c r="AF307" s="180" t="e">
        <v>#VALUE!</v>
      </c>
      <c r="AG307" s="71">
        <v>30</v>
      </c>
      <c r="AH307" s="66"/>
      <c r="AI307" s="106">
        <v>1500000</v>
      </c>
      <c r="AJ307" s="69" t="s">
        <v>2045</v>
      </c>
      <c r="AK307" s="68">
        <v>3352000</v>
      </c>
      <c r="AL307" s="70">
        <v>3352000</v>
      </c>
      <c r="AM307" s="70"/>
      <c r="AN307" s="185">
        <v>0</v>
      </c>
      <c r="AO307" s="71" t="s">
        <v>2037</v>
      </c>
    </row>
    <row r="308" spans="1:41" hidden="1">
      <c r="A308" s="56">
        <v>303</v>
      </c>
      <c r="B308" s="132" t="s">
        <v>2028</v>
      </c>
      <c r="C308" s="66" t="s">
        <v>30</v>
      </c>
      <c r="D308" s="66" t="s">
        <v>31</v>
      </c>
      <c r="E308" s="140" t="s">
        <v>2046</v>
      </c>
      <c r="F308" s="139" t="s">
        <v>2047</v>
      </c>
      <c r="G308" s="140" t="s">
        <v>136</v>
      </c>
      <c r="H308" s="141" t="s">
        <v>2048</v>
      </c>
      <c r="I308" s="56" t="s">
        <v>2839</v>
      </c>
      <c r="J308" s="142" t="s">
        <v>498</v>
      </c>
      <c r="K308" s="142" t="s">
        <v>2049</v>
      </c>
      <c r="L308" s="140">
        <v>1</v>
      </c>
      <c r="M308" s="140" t="s">
        <v>2050</v>
      </c>
      <c r="N308" s="140" t="s">
        <v>2051</v>
      </c>
      <c r="O308" s="140" t="s">
        <v>141</v>
      </c>
      <c r="P308" s="163" t="s">
        <v>2052</v>
      </c>
      <c r="Q308" s="163" t="s">
        <v>2046</v>
      </c>
      <c r="R308" s="161">
        <v>91.6</v>
      </c>
      <c r="S308" s="162">
        <v>0</v>
      </c>
      <c r="T308" s="66"/>
      <c r="U308" s="66"/>
      <c r="V308" s="171">
        <v>88</v>
      </c>
      <c r="W308" s="66" t="s">
        <v>0</v>
      </c>
      <c r="X308" s="66"/>
      <c r="Y308" s="67">
        <v>3</v>
      </c>
      <c r="Z308" s="68">
        <v>62510</v>
      </c>
      <c r="AA308" s="177">
        <v>1</v>
      </c>
      <c r="AB308" s="178">
        <v>62510</v>
      </c>
      <c r="AC308" s="178">
        <v>89069</v>
      </c>
      <c r="AD308" s="179">
        <v>0</v>
      </c>
      <c r="AE308" s="179">
        <v>0.65</v>
      </c>
      <c r="AF308" s="180">
        <v>0</v>
      </c>
      <c r="AG308" s="71">
        <v>30</v>
      </c>
      <c r="AH308" s="66" t="s">
        <v>2053</v>
      </c>
      <c r="AI308" s="106">
        <v>1500000</v>
      </c>
      <c r="AJ308" s="69" t="s">
        <v>2054</v>
      </c>
      <c r="AK308" s="68">
        <v>1719000</v>
      </c>
      <c r="AL308" s="70">
        <v>1719000</v>
      </c>
      <c r="AM308" s="70"/>
      <c r="AN308" s="185">
        <v>0</v>
      </c>
      <c r="AO308" s="66" t="s">
        <v>2037</v>
      </c>
    </row>
    <row r="309" spans="1:41" hidden="1">
      <c r="A309" s="56">
        <v>304</v>
      </c>
      <c r="B309" s="132" t="s">
        <v>2028</v>
      </c>
      <c r="C309" s="66" t="s">
        <v>30</v>
      </c>
      <c r="D309" s="66" t="s">
        <v>31</v>
      </c>
      <c r="E309" s="140" t="s">
        <v>2055</v>
      </c>
      <c r="F309" s="139" t="s">
        <v>2056</v>
      </c>
      <c r="G309" s="140" t="s">
        <v>32</v>
      </c>
      <c r="H309" s="141" t="s">
        <v>2057</v>
      </c>
      <c r="I309" s="56" t="s">
        <v>2839</v>
      </c>
      <c r="J309" s="142" t="s">
        <v>1335</v>
      </c>
      <c r="K309" s="142" t="s">
        <v>2058</v>
      </c>
      <c r="L309" s="140">
        <v>1</v>
      </c>
      <c r="M309" s="146" t="s">
        <v>2776</v>
      </c>
      <c r="N309" s="140" t="s">
        <v>2059</v>
      </c>
      <c r="O309" s="140" t="s">
        <v>141</v>
      </c>
      <c r="P309" s="163" t="s">
        <v>2060</v>
      </c>
      <c r="Q309" s="163" t="s">
        <v>2055</v>
      </c>
      <c r="R309" s="161">
        <v>88.732265131125985</v>
      </c>
      <c r="S309" s="162">
        <v>0</v>
      </c>
      <c r="T309" s="66"/>
      <c r="U309" s="66"/>
      <c r="V309" s="171">
        <v>83.903235901608568</v>
      </c>
      <c r="W309" s="66" t="s">
        <v>249</v>
      </c>
      <c r="X309" s="66"/>
      <c r="Y309" s="67">
        <v>4</v>
      </c>
      <c r="Z309" s="68">
        <v>128010</v>
      </c>
      <c r="AA309" s="177">
        <v>3</v>
      </c>
      <c r="AB309" s="178">
        <v>119635</v>
      </c>
      <c r="AC309" s="178">
        <v>135612</v>
      </c>
      <c r="AD309" s="179">
        <v>0.7</v>
      </c>
      <c r="AE309" s="179">
        <v>0.8</v>
      </c>
      <c r="AF309" s="180">
        <v>0.75241910245978594</v>
      </c>
      <c r="AG309" s="71">
        <v>30</v>
      </c>
      <c r="AH309" s="66" t="s">
        <v>2061</v>
      </c>
      <c r="AI309" s="106">
        <v>1500000</v>
      </c>
      <c r="AJ309" s="69" t="s">
        <v>2062</v>
      </c>
      <c r="AK309" s="68">
        <v>5015000</v>
      </c>
      <c r="AL309" s="70">
        <v>4859000</v>
      </c>
      <c r="AM309" s="70"/>
      <c r="AN309" s="185">
        <v>156000</v>
      </c>
      <c r="AO309" s="66" t="s">
        <v>2037</v>
      </c>
    </row>
    <row r="310" spans="1:41" hidden="1">
      <c r="A310" s="56">
        <v>305</v>
      </c>
      <c r="B310" s="132" t="s">
        <v>2028</v>
      </c>
      <c r="C310" s="66" t="s">
        <v>30</v>
      </c>
      <c r="D310" s="66" t="s">
        <v>31</v>
      </c>
      <c r="E310" s="140" t="s">
        <v>2063</v>
      </c>
      <c r="F310" s="139" t="s">
        <v>2064</v>
      </c>
      <c r="G310" s="140" t="s">
        <v>32</v>
      </c>
      <c r="H310" s="141" t="s">
        <v>2065</v>
      </c>
      <c r="I310" s="56" t="s">
        <v>2839</v>
      </c>
      <c r="J310" s="142" t="s">
        <v>2066</v>
      </c>
      <c r="K310" s="142" t="s">
        <v>2067</v>
      </c>
      <c r="L310" s="140">
        <v>1</v>
      </c>
      <c r="M310" s="140" t="s">
        <v>2068</v>
      </c>
      <c r="N310" s="140" t="s">
        <v>2069</v>
      </c>
      <c r="O310" s="140" t="s">
        <v>141</v>
      </c>
      <c r="P310" s="163" t="s">
        <v>2070</v>
      </c>
      <c r="Q310" s="163" t="s">
        <v>2063</v>
      </c>
      <c r="R310" s="161">
        <v>91.6</v>
      </c>
      <c r="S310" s="162">
        <v>0</v>
      </c>
      <c r="T310" s="66"/>
      <c r="U310" s="66"/>
      <c r="V310" s="171">
        <v>88</v>
      </c>
      <c r="W310" s="66" t="s">
        <v>0</v>
      </c>
      <c r="X310" s="66"/>
      <c r="Y310" s="67">
        <v>3</v>
      </c>
      <c r="Z310" s="68">
        <v>53160</v>
      </c>
      <c r="AA310" s="177">
        <v>1</v>
      </c>
      <c r="AB310" s="178">
        <v>53160</v>
      </c>
      <c r="AC310" s="178">
        <v>89069</v>
      </c>
      <c r="AD310" s="179">
        <v>0</v>
      </c>
      <c r="AE310" s="179">
        <v>0.65</v>
      </c>
      <c r="AF310" s="180">
        <v>0</v>
      </c>
      <c r="AG310" s="71">
        <v>30</v>
      </c>
      <c r="AH310" s="66" t="s">
        <v>2053</v>
      </c>
      <c r="AI310" s="106">
        <v>1500000</v>
      </c>
      <c r="AJ310" s="69" t="s">
        <v>2071</v>
      </c>
      <c r="AK310" s="68">
        <v>1216000</v>
      </c>
      <c r="AL310" s="70">
        <v>1216000</v>
      </c>
      <c r="AM310" s="70"/>
      <c r="AN310" s="185">
        <v>0</v>
      </c>
      <c r="AO310" s="66" t="s">
        <v>2037</v>
      </c>
    </row>
    <row r="311" spans="1:41" hidden="1">
      <c r="A311" s="56">
        <v>306</v>
      </c>
      <c r="B311" s="132" t="s">
        <v>2028</v>
      </c>
      <c r="C311" s="66" t="s">
        <v>30</v>
      </c>
      <c r="D311" s="66" t="s">
        <v>31</v>
      </c>
      <c r="E311" s="140" t="s">
        <v>2072</v>
      </c>
      <c r="F311" s="139" t="s">
        <v>2073</v>
      </c>
      <c r="G311" s="140" t="s">
        <v>136</v>
      </c>
      <c r="H311" s="141" t="s">
        <v>2074</v>
      </c>
      <c r="I311" s="56" t="s">
        <v>2839</v>
      </c>
      <c r="J311" s="142" t="s">
        <v>192</v>
      </c>
      <c r="K311" s="142" t="s">
        <v>2075</v>
      </c>
      <c r="L311" s="140">
        <v>3</v>
      </c>
      <c r="M311" s="140" t="s">
        <v>2076</v>
      </c>
      <c r="N311" s="140" t="s">
        <v>2077</v>
      </c>
      <c r="O311" s="140" t="s">
        <v>141</v>
      </c>
      <c r="P311" s="163" t="s">
        <v>2078</v>
      </c>
      <c r="Q311" s="163" t="s">
        <v>2072</v>
      </c>
      <c r="R311" s="161">
        <v>100</v>
      </c>
      <c r="S311" s="162">
        <v>0</v>
      </c>
      <c r="T311" s="66"/>
      <c r="U311" s="66"/>
      <c r="V311" s="171">
        <v>100</v>
      </c>
      <c r="W311" s="66" t="s">
        <v>41</v>
      </c>
      <c r="X311" s="66" t="s">
        <v>33</v>
      </c>
      <c r="Y311" s="67">
        <v>3</v>
      </c>
      <c r="Z311" s="68"/>
      <c r="AA311" s="177" t="e">
        <v>#VALUE!</v>
      </c>
      <c r="AB311" s="178" t="e">
        <v>#VALUE!</v>
      </c>
      <c r="AC311" s="178" t="s">
        <v>240</v>
      </c>
      <c r="AD311" s="179" t="e">
        <v>#VALUE!</v>
      </c>
      <c r="AE311" s="179" t="e">
        <v>#VALUE!</v>
      </c>
      <c r="AF311" s="180" t="e">
        <v>#VALUE!</v>
      </c>
      <c r="AG311" s="71">
        <v>30</v>
      </c>
      <c r="AH311" s="66"/>
      <c r="AI311" s="106">
        <v>1372500</v>
      </c>
      <c r="AJ311" s="69" t="s">
        <v>2079</v>
      </c>
      <c r="AK311" s="68">
        <v>1998000</v>
      </c>
      <c r="AL311" s="70">
        <v>1998000</v>
      </c>
      <c r="AM311" s="70"/>
      <c r="AN311" s="185">
        <v>0</v>
      </c>
      <c r="AO311" s="66" t="s">
        <v>2080</v>
      </c>
    </row>
    <row r="312" spans="1:41" hidden="1">
      <c r="A312" s="56">
        <v>307</v>
      </c>
      <c r="B312" s="132" t="s">
        <v>2028</v>
      </c>
      <c r="C312" s="66" t="s">
        <v>240</v>
      </c>
      <c r="D312" s="66" t="s">
        <v>241</v>
      </c>
      <c r="E312" s="140" t="s">
        <v>2081</v>
      </c>
      <c r="F312" s="139" t="s">
        <v>2082</v>
      </c>
      <c r="G312" s="140" t="s">
        <v>136</v>
      </c>
      <c r="H312" s="147" t="s">
        <v>2777</v>
      </c>
      <c r="I312" s="56" t="s">
        <v>2839</v>
      </c>
      <c r="J312" s="142" t="s">
        <v>1344</v>
      </c>
      <c r="K312" s="142" t="s">
        <v>2083</v>
      </c>
      <c r="L312" s="140">
        <v>5</v>
      </c>
      <c r="M312" s="140" t="s">
        <v>2084</v>
      </c>
      <c r="N312" s="140" t="s">
        <v>2085</v>
      </c>
      <c r="O312" s="140" t="s">
        <v>141</v>
      </c>
      <c r="P312" s="163" t="s">
        <v>2086</v>
      </c>
      <c r="Q312" s="163" t="s">
        <v>2081</v>
      </c>
      <c r="R312" s="161">
        <v>81.414190747524074</v>
      </c>
      <c r="S312" s="162">
        <v>93</v>
      </c>
      <c r="T312" s="66">
        <v>3.91</v>
      </c>
      <c r="U312" s="66">
        <v>4.5</v>
      </c>
      <c r="V312" s="171">
        <v>81.414190747524074</v>
      </c>
      <c r="W312" s="66" t="s">
        <v>0</v>
      </c>
      <c r="X312" s="66"/>
      <c r="Y312" s="67">
        <v>3</v>
      </c>
      <c r="Z312" s="68">
        <v>111653</v>
      </c>
      <c r="AA312" s="177">
        <v>4</v>
      </c>
      <c r="AB312" s="178">
        <v>109494</v>
      </c>
      <c r="AC312" s="178">
        <v>124236</v>
      </c>
      <c r="AD312" s="179">
        <v>0.8</v>
      </c>
      <c r="AE312" s="179">
        <v>0.9</v>
      </c>
      <c r="AF312" s="180">
        <v>0.81464523131189803</v>
      </c>
      <c r="AG312" s="71"/>
      <c r="AH312" s="66"/>
      <c r="AI312" s="106">
        <v>1500000</v>
      </c>
      <c r="AJ312" s="69" t="s">
        <v>2087</v>
      </c>
      <c r="AK312" s="68">
        <v>5400200</v>
      </c>
      <c r="AL312" s="70">
        <v>2350000</v>
      </c>
      <c r="AM312" s="70"/>
      <c r="AN312" s="185">
        <v>3050200</v>
      </c>
      <c r="AO312" s="71" t="s">
        <v>2088</v>
      </c>
    </row>
    <row r="313" spans="1:41" hidden="1">
      <c r="A313" s="56">
        <v>308</v>
      </c>
      <c r="B313" s="132" t="s">
        <v>2028</v>
      </c>
      <c r="C313" s="66" t="s">
        <v>240</v>
      </c>
      <c r="D313" s="66" t="s">
        <v>241</v>
      </c>
      <c r="E313" s="140" t="s">
        <v>2089</v>
      </c>
      <c r="F313" s="139" t="s">
        <v>2090</v>
      </c>
      <c r="G313" s="140" t="s">
        <v>136</v>
      </c>
      <c r="H313" s="141" t="s">
        <v>2091</v>
      </c>
      <c r="I313" s="56" t="s">
        <v>2839</v>
      </c>
      <c r="J313" s="142" t="s">
        <v>2092</v>
      </c>
      <c r="K313" s="142" t="s">
        <v>2093</v>
      </c>
      <c r="L313" s="140">
        <v>2</v>
      </c>
      <c r="M313" s="140" t="s">
        <v>2094</v>
      </c>
      <c r="N313" s="140" t="s">
        <v>2095</v>
      </c>
      <c r="O313" s="142" t="s">
        <v>141</v>
      </c>
      <c r="P313" s="160" t="s">
        <v>2096</v>
      </c>
      <c r="Q313" s="160" t="s">
        <v>2089</v>
      </c>
      <c r="R313" s="161">
        <v>44.853617810760667</v>
      </c>
      <c r="S313" s="162">
        <v>93</v>
      </c>
      <c r="T313" s="66">
        <v>3.93</v>
      </c>
      <c r="U313" s="66">
        <v>4.5</v>
      </c>
      <c r="V313" s="171">
        <v>44.853617810760667</v>
      </c>
      <c r="W313" s="66" t="s">
        <v>0</v>
      </c>
      <c r="X313" s="66"/>
      <c r="Y313" s="67">
        <v>4</v>
      </c>
      <c r="Z313" s="68">
        <v>292916</v>
      </c>
      <c r="AA313" s="177">
        <v>13</v>
      </c>
      <c r="AB313" s="178">
        <v>286737</v>
      </c>
      <c r="AC313" s="178">
        <v>308297</v>
      </c>
      <c r="AD313" s="179">
        <v>1.7</v>
      </c>
      <c r="AE313" s="179">
        <v>1.8</v>
      </c>
      <c r="AF313" s="180">
        <v>1.7286595547309833</v>
      </c>
      <c r="AG313" s="71"/>
      <c r="AH313" s="66"/>
      <c r="AI313" s="106">
        <v>1500000</v>
      </c>
      <c r="AJ313" s="69" t="s">
        <v>2097</v>
      </c>
      <c r="AK313" s="68">
        <v>4265000</v>
      </c>
      <c r="AL313" s="70">
        <v>0</v>
      </c>
      <c r="AM313" s="70"/>
      <c r="AN313" s="185">
        <v>4265000</v>
      </c>
      <c r="AO313" s="66" t="s">
        <v>2098</v>
      </c>
    </row>
    <row r="314" spans="1:41" hidden="1">
      <c r="A314" s="56">
        <v>309</v>
      </c>
      <c r="B314" s="132" t="s">
        <v>2028</v>
      </c>
      <c r="C314" s="66" t="s">
        <v>240</v>
      </c>
      <c r="D314" s="66" t="s">
        <v>1770</v>
      </c>
      <c r="E314" s="140" t="s">
        <v>2099</v>
      </c>
      <c r="F314" s="139" t="s">
        <v>2100</v>
      </c>
      <c r="G314" s="140" t="s">
        <v>136</v>
      </c>
      <c r="H314" s="141" t="s">
        <v>2101</v>
      </c>
      <c r="I314" s="56" t="s">
        <v>2838</v>
      </c>
      <c r="J314" s="142" t="s">
        <v>2102</v>
      </c>
      <c r="K314" s="142"/>
      <c r="L314" s="140">
        <v>3</v>
      </c>
      <c r="M314" s="140" t="s">
        <v>2103</v>
      </c>
      <c r="N314" s="140" t="s">
        <v>2104</v>
      </c>
      <c r="O314" s="142" t="s">
        <v>141</v>
      </c>
      <c r="P314" s="160" t="s">
        <v>2105</v>
      </c>
      <c r="Q314" s="160" t="s">
        <v>2099</v>
      </c>
      <c r="R314" s="161">
        <v>94</v>
      </c>
      <c r="S314" s="162">
        <v>0</v>
      </c>
      <c r="T314" s="66"/>
      <c r="U314" s="66"/>
      <c r="V314" s="171">
        <v>94</v>
      </c>
      <c r="W314" s="66" t="s">
        <v>41</v>
      </c>
      <c r="X314" s="66" t="s">
        <v>435</v>
      </c>
      <c r="Y314" s="67">
        <v>3</v>
      </c>
      <c r="Z314" s="68"/>
      <c r="AA314" s="177" t="e">
        <v>#VALUE!</v>
      </c>
      <c r="AB314" s="178" t="e">
        <v>#VALUE!</v>
      </c>
      <c r="AC314" s="178" t="s">
        <v>240</v>
      </c>
      <c r="AD314" s="179" t="e">
        <v>#VALUE!</v>
      </c>
      <c r="AE314" s="179" t="e">
        <v>#VALUE!</v>
      </c>
      <c r="AF314" s="180" t="e">
        <v>#VALUE!</v>
      </c>
      <c r="AG314" s="71"/>
      <c r="AH314" s="66"/>
      <c r="AI314" s="106">
        <v>500000</v>
      </c>
      <c r="AJ314" s="69"/>
      <c r="AK314" s="68"/>
      <c r="AL314" s="70"/>
      <c r="AM314" s="70"/>
      <c r="AN314" s="185">
        <v>0</v>
      </c>
      <c r="AO314" s="66" t="s">
        <v>2106</v>
      </c>
    </row>
    <row r="315" spans="1:41" hidden="1">
      <c r="A315" s="56">
        <v>310</v>
      </c>
      <c r="B315" s="132" t="s">
        <v>2028</v>
      </c>
      <c r="C315" s="66" t="s">
        <v>240</v>
      </c>
      <c r="D315" s="66" t="s">
        <v>1620</v>
      </c>
      <c r="E315" s="140" t="s">
        <v>2107</v>
      </c>
      <c r="F315" s="139" t="s">
        <v>2108</v>
      </c>
      <c r="G315" s="140" t="s">
        <v>32</v>
      </c>
      <c r="H315" s="141" t="s">
        <v>2109</v>
      </c>
      <c r="I315" s="56" t="s">
        <v>2838</v>
      </c>
      <c r="J315" s="142" t="s">
        <v>2110</v>
      </c>
      <c r="K315" s="142"/>
      <c r="L315" s="140">
        <v>1</v>
      </c>
      <c r="M315" s="140" t="s">
        <v>2111</v>
      </c>
      <c r="N315" s="140" t="s">
        <v>2112</v>
      </c>
      <c r="O315" s="142" t="s">
        <v>141</v>
      </c>
      <c r="P315" s="160" t="s">
        <v>2113</v>
      </c>
      <c r="Q315" s="160" t="s">
        <v>2107</v>
      </c>
      <c r="R315" s="161">
        <v>90.1</v>
      </c>
      <c r="S315" s="162">
        <v>91</v>
      </c>
      <c r="T315" s="66">
        <v>91</v>
      </c>
      <c r="U315" s="66">
        <v>100</v>
      </c>
      <c r="V315" s="171">
        <v>88</v>
      </c>
      <c r="W315" s="66" t="s">
        <v>0</v>
      </c>
      <c r="X315" s="66"/>
      <c r="Y315" s="67">
        <v>5</v>
      </c>
      <c r="Z315" s="68">
        <v>62760</v>
      </c>
      <c r="AA315" s="177">
        <v>1</v>
      </c>
      <c r="AB315" s="178">
        <v>62760</v>
      </c>
      <c r="AC315" s="178">
        <v>129761</v>
      </c>
      <c r="AD315" s="179">
        <v>0</v>
      </c>
      <c r="AE315" s="179">
        <v>0.65</v>
      </c>
      <c r="AF315" s="180">
        <v>0</v>
      </c>
      <c r="AG315" s="71"/>
      <c r="AH315" s="66"/>
      <c r="AI315" s="106">
        <v>500000</v>
      </c>
      <c r="AJ315" s="69"/>
      <c r="AK315" s="68"/>
      <c r="AL315" s="70"/>
      <c r="AM315" s="70"/>
      <c r="AN315" s="185">
        <v>0</v>
      </c>
      <c r="AO315" s="66" t="s">
        <v>2098</v>
      </c>
    </row>
    <row r="316" spans="1:41" hidden="1">
      <c r="A316" s="56">
        <v>311</v>
      </c>
      <c r="B316" s="132" t="s">
        <v>2028</v>
      </c>
      <c r="C316" s="66" t="s">
        <v>240</v>
      </c>
      <c r="D316" s="66" t="s">
        <v>1620</v>
      </c>
      <c r="E316" s="140" t="s">
        <v>2114</v>
      </c>
      <c r="F316" s="139" t="s">
        <v>2115</v>
      </c>
      <c r="G316" s="140" t="s">
        <v>32</v>
      </c>
      <c r="H316" s="141" t="s">
        <v>2116</v>
      </c>
      <c r="I316" s="56" t="s">
        <v>2838</v>
      </c>
      <c r="J316" s="142" t="s">
        <v>1810</v>
      </c>
      <c r="K316" s="142" t="s">
        <v>2117</v>
      </c>
      <c r="L316" s="140">
        <v>2</v>
      </c>
      <c r="M316" s="140" t="s">
        <v>2118</v>
      </c>
      <c r="N316" s="140" t="s">
        <v>2119</v>
      </c>
      <c r="O316" s="142" t="s">
        <v>141</v>
      </c>
      <c r="P316" s="160" t="s">
        <v>2120</v>
      </c>
      <c r="Q316" s="160" t="s">
        <v>2114</v>
      </c>
      <c r="R316" s="161">
        <v>84.732307692307685</v>
      </c>
      <c r="S316" s="162">
        <v>85.7</v>
      </c>
      <c r="T316" s="66">
        <v>85.7</v>
      </c>
      <c r="U316" s="66">
        <v>100</v>
      </c>
      <c r="V316" s="171">
        <v>82.474358974358978</v>
      </c>
      <c r="W316" s="66" t="s">
        <v>249</v>
      </c>
      <c r="X316" s="66"/>
      <c r="Y316" s="67">
        <v>4</v>
      </c>
      <c r="Z316" s="68">
        <v>108680</v>
      </c>
      <c r="AA316" s="177">
        <v>3</v>
      </c>
      <c r="AB316" s="178">
        <v>96855</v>
      </c>
      <c r="AC316" s="178">
        <v>110271</v>
      </c>
      <c r="AD316" s="179">
        <v>0.7</v>
      </c>
      <c r="AE316" s="179">
        <v>0.8</v>
      </c>
      <c r="AF316" s="180">
        <v>0.78814102564102573</v>
      </c>
      <c r="AG316" s="71"/>
      <c r="AH316" s="66"/>
      <c r="AI316" s="106">
        <v>500000</v>
      </c>
      <c r="AJ316" s="69"/>
      <c r="AK316" s="68"/>
      <c r="AL316" s="70"/>
      <c r="AM316" s="70"/>
      <c r="AN316" s="185">
        <v>0</v>
      </c>
      <c r="AO316" s="66" t="s">
        <v>2098</v>
      </c>
    </row>
    <row r="317" spans="1:41" hidden="1">
      <c r="A317" s="56">
        <v>312</v>
      </c>
      <c r="B317" s="132" t="s">
        <v>2028</v>
      </c>
      <c r="C317" s="66" t="s">
        <v>240</v>
      </c>
      <c r="D317" s="66" t="s">
        <v>1620</v>
      </c>
      <c r="E317" s="140" t="s">
        <v>2121</v>
      </c>
      <c r="F317" s="139" t="s">
        <v>2122</v>
      </c>
      <c r="G317" s="140" t="s">
        <v>136</v>
      </c>
      <c r="H317" s="148" t="s">
        <v>2778</v>
      </c>
      <c r="I317" s="56" t="s">
        <v>2838</v>
      </c>
      <c r="J317" s="149" t="s">
        <v>1774</v>
      </c>
      <c r="K317" s="149" t="s">
        <v>2779</v>
      </c>
      <c r="L317" s="140">
        <v>2</v>
      </c>
      <c r="M317" s="140" t="s">
        <v>2123</v>
      </c>
      <c r="N317" s="146" t="s">
        <v>2780</v>
      </c>
      <c r="O317" s="142" t="s">
        <v>141</v>
      </c>
      <c r="P317" s="160" t="s">
        <v>2124</v>
      </c>
      <c r="Q317" s="160" t="s">
        <v>2121</v>
      </c>
      <c r="R317" s="161">
        <v>84.637906165180297</v>
      </c>
      <c r="S317" s="162">
        <v>90.7</v>
      </c>
      <c r="T317" s="66">
        <v>90.7</v>
      </c>
      <c r="U317" s="66">
        <v>100</v>
      </c>
      <c r="V317" s="171">
        <v>70.493020550601003</v>
      </c>
      <c r="W317" s="66" t="s">
        <v>0</v>
      </c>
      <c r="X317" s="66"/>
      <c r="Y317" s="67">
        <v>5</v>
      </c>
      <c r="Z317" s="68">
        <v>218444</v>
      </c>
      <c r="AA317" s="177">
        <v>6</v>
      </c>
      <c r="AB317" s="178">
        <v>200355</v>
      </c>
      <c r="AC317" s="178">
        <v>220987</v>
      </c>
      <c r="AD317" s="179">
        <v>1</v>
      </c>
      <c r="AE317" s="179">
        <v>1.1000000000000001</v>
      </c>
      <c r="AF317" s="180">
        <v>1.087674486234975</v>
      </c>
      <c r="AG317" s="71"/>
      <c r="AH317" s="66"/>
      <c r="AI317" s="106">
        <v>500000</v>
      </c>
      <c r="AJ317" s="69"/>
      <c r="AK317" s="68"/>
      <c r="AL317" s="70"/>
      <c r="AM317" s="70"/>
      <c r="AN317" s="185">
        <v>0</v>
      </c>
      <c r="AO317" s="66" t="s">
        <v>2098</v>
      </c>
    </row>
    <row r="318" spans="1:41" hidden="1">
      <c r="A318" s="56">
        <v>313</v>
      </c>
      <c r="B318" s="132" t="s">
        <v>2028</v>
      </c>
      <c r="C318" s="66" t="s">
        <v>240</v>
      </c>
      <c r="D318" s="66" t="s">
        <v>1620</v>
      </c>
      <c r="E318" s="140" t="s">
        <v>2125</v>
      </c>
      <c r="F318" s="139" t="s">
        <v>2126</v>
      </c>
      <c r="G318" s="140" t="s">
        <v>32</v>
      </c>
      <c r="H318" s="141" t="s">
        <v>2127</v>
      </c>
      <c r="I318" s="56" t="s">
        <v>2838</v>
      </c>
      <c r="J318" s="142" t="s">
        <v>2128</v>
      </c>
      <c r="K318" s="142" t="s">
        <v>1205</v>
      </c>
      <c r="L318" s="140">
        <v>2</v>
      </c>
      <c r="M318" s="140" t="s">
        <v>2129</v>
      </c>
      <c r="N318" s="140" t="s">
        <v>2130</v>
      </c>
      <c r="O318" s="140" t="s">
        <v>141</v>
      </c>
      <c r="P318" s="163" t="s">
        <v>2131</v>
      </c>
      <c r="Q318" s="163" t="s">
        <v>2125</v>
      </c>
      <c r="R318" s="161">
        <v>91.182456696910094</v>
      </c>
      <c r="S318" s="162">
        <v>95</v>
      </c>
      <c r="T318" s="66">
        <v>95</v>
      </c>
      <c r="U318" s="66">
        <v>100</v>
      </c>
      <c r="V318" s="171">
        <v>82.274855656366981</v>
      </c>
      <c r="W318" s="66" t="s">
        <v>0</v>
      </c>
      <c r="X318" s="66"/>
      <c r="Y318" s="67">
        <v>4</v>
      </c>
      <c r="Z318" s="68">
        <v>169264</v>
      </c>
      <c r="AA318" s="177">
        <v>3</v>
      </c>
      <c r="AB318" s="178">
        <v>118285</v>
      </c>
      <c r="AC318" s="178">
        <v>134046</v>
      </c>
      <c r="AD318" s="179">
        <v>0.7</v>
      </c>
      <c r="AE318" s="179">
        <v>0.8</v>
      </c>
      <c r="AF318" s="180">
        <v>0.79312860859082546</v>
      </c>
      <c r="AG318" s="71"/>
      <c r="AH318" s="66"/>
      <c r="AI318" s="106">
        <v>500000</v>
      </c>
      <c r="AJ318" s="69"/>
      <c r="AK318" s="68"/>
      <c r="AL318" s="70"/>
      <c r="AM318" s="70"/>
      <c r="AN318" s="185"/>
      <c r="AO318" s="66" t="s">
        <v>2098</v>
      </c>
    </row>
    <row r="319" spans="1:41" hidden="1">
      <c r="A319" s="56">
        <v>314</v>
      </c>
      <c r="B319" s="132" t="s">
        <v>2028</v>
      </c>
      <c r="C319" s="66" t="s">
        <v>240</v>
      </c>
      <c r="D319" s="66" t="s">
        <v>1620</v>
      </c>
      <c r="E319" s="140" t="s">
        <v>2132</v>
      </c>
      <c r="F319" s="139" t="s">
        <v>2133</v>
      </c>
      <c r="G319" s="140" t="s">
        <v>136</v>
      </c>
      <c r="H319" s="141" t="s">
        <v>2134</v>
      </c>
      <c r="I319" s="56" t="s">
        <v>2838</v>
      </c>
      <c r="J319" s="142" t="s">
        <v>2135</v>
      </c>
      <c r="K319" s="142"/>
      <c r="L319" s="140">
        <v>2</v>
      </c>
      <c r="M319" s="140" t="s">
        <v>2136</v>
      </c>
      <c r="N319" s="140" t="s">
        <v>2137</v>
      </c>
      <c r="O319" s="142" t="s">
        <v>141</v>
      </c>
      <c r="P319" s="160" t="s">
        <v>2138</v>
      </c>
      <c r="Q319" s="160" t="s">
        <v>2132</v>
      </c>
      <c r="R319" s="161">
        <v>84.493453237410066</v>
      </c>
      <c r="S319" s="162">
        <v>83.3</v>
      </c>
      <c r="T319" s="66">
        <v>83.3</v>
      </c>
      <c r="U319" s="66">
        <v>100</v>
      </c>
      <c r="V319" s="171">
        <v>87.278177458033568</v>
      </c>
      <c r="W319" s="66" t="s">
        <v>0</v>
      </c>
      <c r="X319" s="66"/>
      <c r="Y319" s="67">
        <v>5</v>
      </c>
      <c r="Z319" s="68">
        <v>133373</v>
      </c>
      <c r="AA319" s="177">
        <v>2</v>
      </c>
      <c r="AB319" s="178">
        <v>129761</v>
      </c>
      <c r="AC319" s="178">
        <v>139769</v>
      </c>
      <c r="AD319" s="179">
        <v>0.65</v>
      </c>
      <c r="AE319" s="179">
        <v>0.7</v>
      </c>
      <c r="AF319" s="180">
        <v>0.66804556354916067</v>
      </c>
      <c r="AG319" s="71"/>
      <c r="AH319" s="66"/>
      <c r="AI319" s="106">
        <v>500000</v>
      </c>
      <c r="AJ319" s="69"/>
      <c r="AK319" s="68"/>
      <c r="AL319" s="70"/>
      <c r="AM319" s="70"/>
      <c r="AN319" s="185">
        <v>0</v>
      </c>
      <c r="AO319" s="66"/>
    </row>
    <row r="320" spans="1:41" hidden="1">
      <c r="A320" s="56">
        <v>315</v>
      </c>
      <c r="B320" s="132" t="s">
        <v>2028</v>
      </c>
      <c r="C320" s="66" t="s">
        <v>240</v>
      </c>
      <c r="D320" s="66" t="s">
        <v>1620</v>
      </c>
      <c r="E320" s="140" t="s">
        <v>2139</v>
      </c>
      <c r="F320" s="139" t="s">
        <v>2140</v>
      </c>
      <c r="G320" s="140" t="s">
        <v>136</v>
      </c>
      <c r="H320" s="148" t="s">
        <v>2781</v>
      </c>
      <c r="I320" s="56" t="s">
        <v>2838</v>
      </c>
      <c r="J320" s="142" t="s">
        <v>2141</v>
      </c>
      <c r="K320" s="142"/>
      <c r="L320" s="140">
        <v>2</v>
      </c>
      <c r="M320" s="140" t="s">
        <v>2142</v>
      </c>
      <c r="N320" s="140" t="s">
        <v>2143</v>
      </c>
      <c r="O320" s="142" t="s">
        <v>350</v>
      </c>
      <c r="P320" s="160" t="s">
        <v>2144</v>
      </c>
      <c r="Q320" s="160" t="s">
        <v>2139</v>
      </c>
      <c r="R320" s="161">
        <v>86.702219416249804</v>
      </c>
      <c r="S320" s="162">
        <v>92</v>
      </c>
      <c r="T320" s="66">
        <v>92</v>
      </c>
      <c r="U320" s="66">
        <v>100</v>
      </c>
      <c r="V320" s="171">
        <v>74.340731387499389</v>
      </c>
      <c r="W320" s="66" t="s">
        <v>0</v>
      </c>
      <c r="X320" s="66"/>
      <c r="Y320" s="67">
        <v>5</v>
      </c>
      <c r="Z320" s="68">
        <v>198601</v>
      </c>
      <c r="AA320" s="177">
        <v>5</v>
      </c>
      <c r="AB320" s="178">
        <v>179764</v>
      </c>
      <c r="AC320" s="178">
        <v>200355</v>
      </c>
      <c r="AD320" s="179">
        <v>0.9</v>
      </c>
      <c r="AE320" s="179">
        <v>1</v>
      </c>
      <c r="AF320" s="180">
        <v>0.99148171531251517</v>
      </c>
      <c r="AG320" s="71"/>
      <c r="AH320" s="66"/>
      <c r="AI320" s="106">
        <v>500000</v>
      </c>
      <c r="AJ320" s="69"/>
      <c r="AK320" s="68"/>
      <c r="AL320" s="70"/>
      <c r="AM320" s="70"/>
      <c r="AN320" s="185">
        <v>0</v>
      </c>
      <c r="AO320" s="66"/>
    </row>
    <row r="321" spans="1:41" hidden="1">
      <c r="A321" s="56">
        <v>316</v>
      </c>
      <c r="B321" s="132" t="s">
        <v>2028</v>
      </c>
      <c r="C321" s="66" t="s">
        <v>240</v>
      </c>
      <c r="D321" s="66" t="s">
        <v>1620</v>
      </c>
      <c r="E321" s="140" t="s">
        <v>2145</v>
      </c>
      <c r="F321" s="139" t="s">
        <v>2146</v>
      </c>
      <c r="G321" s="140" t="s">
        <v>32</v>
      </c>
      <c r="H321" s="141" t="s">
        <v>2147</v>
      </c>
      <c r="I321" s="56" t="s">
        <v>2838</v>
      </c>
      <c r="J321" s="142" t="s">
        <v>2141</v>
      </c>
      <c r="K321" s="142"/>
      <c r="L321" s="140">
        <v>2</v>
      </c>
      <c r="M321" s="140" t="s">
        <v>2148</v>
      </c>
      <c r="N321" s="140" t="s">
        <v>2149</v>
      </c>
      <c r="O321" s="142" t="s">
        <v>421</v>
      </c>
      <c r="P321" s="160" t="s">
        <v>2150</v>
      </c>
      <c r="Q321" s="160" t="s">
        <v>2145</v>
      </c>
      <c r="R321" s="161">
        <v>71.102976421289625</v>
      </c>
      <c r="S321" s="162">
        <v>80.3</v>
      </c>
      <c r="T321" s="66">
        <v>80.3</v>
      </c>
      <c r="U321" s="66">
        <v>100</v>
      </c>
      <c r="V321" s="171">
        <v>49.643254737632112</v>
      </c>
      <c r="W321" s="66" t="s">
        <v>0</v>
      </c>
      <c r="X321" s="66"/>
      <c r="Y321" s="67">
        <v>4</v>
      </c>
      <c r="Z321" s="68">
        <v>272174</v>
      </c>
      <c r="AA321" s="177">
        <v>12</v>
      </c>
      <c r="AB321" s="178">
        <v>270748</v>
      </c>
      <c r="AC321" s="178">
        <v>286737</v>
      </c>
      <c r="AD321" s="179">
        <v>1.6</v>
      </c>
      <c r="AE321" s="179">
        <v>1.7</v>
      </c>
      <c r="AF321" s="180">
        <v>1.608918631559197</v>
      </c>
      <c r="AG321" s="71"/>
      <c r="AH321" s="66"/>
      <c r="AI321" s="106">
        <v>500000</v>
      </c>
      <c r="AJ321" s="69"/>
      <c r="AK321" s="68"/>
      <c r="AL321" s="70"/>
      <c r="AM321" s="70"/>
      <c r="AN321" s="185">
        <v>0</v>
      </c>
      <c r="AO321" s="66"/>
    </row>
    <row r="322" spans="1:41" hidden="1">
      <c r="A322" s="56">
        <v>317</v>
      </c>
      <c r="B322" s="132" t="s">
        <v>2028</v>
      </c>
      <c r="C322" s="66" t="s">
        <v>240</v>
      </c>
      <c r="D322" s="66" t="s">
        <v>1620</v>
      </c>
      <c r="E322" s="140" t="s">
        <v>2151</v>
      </c>
      <c r="F322" s="139" t="s">
        <v>2152</v>
      </c>
      <c r="G322" s="140" t="s">
        <v>32</v>
      </c>
      <c r="H322" s="141" t="s">
        <v>2153</v>
      </c>
      <c r="I322" s="56" t="s">
        <v>2838</v>
      </c>
      <c r="J322" s="142" t="s">
        <v>2154</v>
      </c>
      <c r="K322" s="142" t="s">
        <v>2155</v>
      </c>
      <c r="L322" s="140">
        <v>2</v>
      </c>
      <c r="M322" s="140" t="s">
        <v>2156</v>
      </c>
      <c r="N322" s="140" t="s">
        <v>2157</v>
      </c>
      <c r="O322" s="140" t="s">
        <v>567</v>
      </c>
      <c r="P322" s="163" t="s">
        <v>2158</v>
      </c>
      <c r="Q322" s="163" t="s">
        <v>2151</v>
      </c>
      <c r="R322" s="161">
        <v>81.979849675827637</v>
      </c>
      <c r="S322" s="162">
        <v>90</v>
      </c>
      <c r="T322" s="66">
        <v>90</v>
      </c>
      <c r="U322" s="66">
        <v>100</v>
      </c>
      <c r="V322" s="171">
        <v>63.266165586092143</v>
      </c>
      <c r="W322" s="66" t="s">
        <v>0</v>
      </c>
      <c r="X322" s="66"/>
      <c r="Y322" s="67">
        <v>4</v>
      </c>
      <c r="Z322" s="68">
        <v>215470</v>
      </c>
      <c r="AA322" s="177">
        <v>8</v>
      </c>
      <c r="AB322" s="178">
        <v>203558</v>
      </c>
      <c r="AC322" s="178">
        <v>220987</v>
      </c>
      <c r="AD322" s="179">
        <v>1.2</v>
      </c>
      <c r="AE322" s="179">
        <v>1.3</v>
      </c>
      <c r="AF322" s="180">
        <v>1.2683458603476965</v>
      </c>
      <c r="AG322" s="71"/>
      <c r="AH322" s="66"/>
      <c r="AI322" s="106">
        <v>500000</v>
      </c>
      <c r="AJ322" s="69"/>
      <c r="AK322" s="68"/>
      <c r="AL322" s="70"/>
      <c r="AM322" s="70"/>
      <c r="AN322" s="185">
        <v>0</v>
      </c>
      <c r="AO322" s="66"/>
    </row>
    <row r="323" spans="1:41" hidden="1">
      <c r="A323" s="56">
        <v>318</v>
      </c>
      <c r="B323" s="132" t="s">
        <v>2028</v>
      </c>
      <c r="C323" s="66" t="s">
        <v>240</v>
      </c>
      <c r="D323" s="66" t="s">
        <v>1620</v>
      </c>
      <c r="E323" s="140" t="s">
        <v>2159</v>
      </c>
      <c r="F323" s="139" t="s">
        <v>2160</v>
      </c>
      <c r="G323" s="140" t="s">
        <v>136</v>
      </c>
      <c r="H323" s="141" t="s">
        <v>2161</v>
      </c>
      <c r="I323" s="56" t="s">
        <v>2838</v>
      </c>
      <c r="J323" s="142" t="s">
        <v>2141</v>
      </c>
      <c r="K323" s="142"/>
      <c r="L323" s="140">
        <v>3</v>
      </c>
      <c r="M323" s="140" t="s">
        <v>2162</v>
      </c>
      <c r="N323" s="140" t="s">
        <v>2163</v>
      </c>
      <c r="O323" s="140" t="s">
        <v>567</v>
      </c>
      <c r="P323" s="163" t="s">
        <v>2164</v>
      </c>
      <c r="Q323" s="163" t="s">
        <v>2159</v>
      </c>
      <c r="R323" s="161">
        <v>84.08</v>
      </c>
      <c r="S323" s="162">
        <v>82.4</v>
      </c>
      <c r="T323" s="66">
        <v>82.4</v>
      </c>
      <c r="U323" s="66">
        <v>100</v>
      </c>
      <c r="V323" s="171">
        <v>88</v>
      </c>
      <c r="W323" s="66" t="s">
        <v>0</v>
      </c>
      <c r="X323" s="66"/>
      <c r="Y323" s="67">
        <v>3</v>
      </c>
      <c r="Z323" s="68">
        <v>87443</v>
      </c>
      <c r="AA323" s="177">
        <v>1</v>
      </c>
      <c r="AB323" s="178">
        <v>71720</v>
      </c>
      <c r="AC323" s="178">
        <v>89069</v>
      </c>
      <c r="AD323" s="179">
        <v>0</v>
      </c>
      <c r="AE323" s="179">
        <v>0.65</v>
      </c>
      <c r="AF323" s="180">
        <v>0</v>
      </c>
      <c r="AG323" s="71"/>
      <c r="AH323" s="66"/>
      <c r="AI323" s="106">
        <v>500000</v>
      </c>
      <c r="AJ323" s="69"/>
      <c r="AK323" s="68"/>
      <c r="AL323" s="70"/>
      <c r="AM323" s="70"/>
      <c r="AN323" s="185">
        <v>0</v>
      </c>
      <c r="AO323" s="66"/>
    </row>
    <row r="324" spans="1:41" hidden="1">
      <c r="A324" s="56">
        <v>319</v>
      </c>
      <c r="B324" s="132" t="s">
        <v>2028</v>
      </c>
      <c r="C324" s="66" t="s">
        <v>240</v>
      </c>
      <c r="D324" s="66" t="s">
        <v>1620</v>
      </c>
      <c r="E324" s="140" t="s">
        <v>373</v>
      </c>
      <c r="F324" s="139" t="s">
        <v>2165</v>
      </c>
      <c r="G324" s="140" t="s">
        <v>136</v>
      </c>
      <c r="H324" s="148" t="s">
        <v>2782</v>
      </c>
      <c r="I324" s="56" t="s">
        <v>2839</v>
      </c>
      <c r="J324" s="142" t="s">
        <v>2166</v>
      </c>
      <c r="K324" s="142" t="s">
        <v>2167</v>
      </c>
      <c r="L324" s="140">
        <v>2</v>
      </c>
      <c r="M324" s="140" t="s">
        <v>2168</v>
      </c>
      <c r="N324" s="140" t="s">
        <v>2168</v>
      </c>
      <c r="O324" s="142" t="s">
        <v>141</v>
      </c>
      <c r="P324" s="160" t="s">
        <v>2169</v>
      </c>
      <c r="Q324" s="160" t="s">
        <v>373</v>
      </c>
      <c r="R324" s="161">
        <v>80.914802232467849</v>
      </c>
      <c r="S324" s="162">
        <v>91</v>
      </c>
      <c r="T324" s="66">
        <v>3.7</v>
      </c>
      <c r="U324" s="66">
        <v>4.5</v>
      </c>
      <c r="V324" s="171">
        <v>57.382674108226155</v>
      </c>
      <c r="W324" s="66" t="s">
        <v>0</v>
      </c>
      <c r="X324" s="66"/>
      <c r="Y324" s="67">
        <v>3</v>
      </c>
      <c r="Z324" s="68">
        <v>196120</v>
      </c>
      <c r="AA324" s="177">
        <v>10</v>
      </c>
      <c r="AB324" s="178">
        <v>194212</v>
      </c>
      <c r="AC324" s="178">
        <v>206575</v>
      </c>
      <c r="AD324" s="179">
        <v>1.4</v>
      </c>
      <c r="AE324" s="179">
        <v>1.5</v>
      </c>
      <c r="AF324" s="180">
        <v>1.415433147294346</v>
      </c>
      <c r="AG324" s="71"/>
      <c r="AH324" s="66"/>
      <c r="AI324" s="106">
        <v>1500000</v>
      </c>
      <c r="AJ324" s="69" t="s">
        <v>2170</v>
      </c>
      <c r="AK324" s="68">
        <v>1586000</v>
      </c>
      <c r="AL324" s="70">
        <v>0</v>
      </c>
      <c r="AM324" s="70"/>
      <c r="AN324" s="185">
        <v>1586000</v>
      </c>
      <c r="AO324" s="66" t="s">
        <v>2098</v>
      </c>
    </row>
    <row r="325" spans="1:41" hidden="1">
      <c r="A325" s="56">
        <v>320</v>
      </c>
      <c r="B325" s="132" t="s">
        <v>2028</v>
      </c>
      <c r="C325" s="66" t="s">
        <v>240</v>
      </c>
      <c r="D325" s="66" t="s">
        <v>1620</v>
      </c>
      <c r="E325" s="140" t="s">
        <v>2171</v>
      </c>
      <c r="F325" s="139" t="s">
        <v>2172</v>
      </c>
      <c r="G325" s="140" t="s">
        <v>136</v>
      </c>
      <c r="H325" s="141" t="s">
        <v>2173</v>
      </c>
      <c r="I325" s="56" t="s">
        <v>2839</v>
      </c>
      <c r="J325" s="142" t="s">
        <v>548</v>
      </c>
      <c r="K325" s="142" t="s">
        <v>193</v>
      </c>
      <c r="L325" s="140">
        <v>4</v>
      </c>
      <c r="M325" s="140" t="s">
        <v>2174</v>
      </c>
      <c r="N325" s="140" t="s">
        <v>2175</v>
      </c>
      <c r="O325" s="140" t="s">
        <v>141</v>
      </c>
      <c r="P325" s="163" t="s">
        <v>2176</v>
      </c>
      <c r="Q325" s="163" t="s">
        <v>2171</v>
      </c>
      <c r="R325" s="161">
        <v>88.478256314747995</v>
      </c>
      <c r="S325" s="162">
        <v>95</v>
      </c>
      <c r="T325" s="66">
        <v>4.0999999999999996</v>
      </c>
      <c r="U325" s="66">
        <v>4.5</v>
      </c>
      <c r="V325" s="171">
        <v>73.260854382493307</v>
      </c>
      <c r="W325" s="66" t="s">
        <v>0</v>
      </c>
      <c r="X325" s="66"/>
      <c r="Y325" s="67">
        <v>4</v>
      </c>
      <c r="Z325" s="68">
        <v>197550</v>
      </c>
      <c r="AA325" s="177">
        <v>6</v>
      </c>
      <c r="AB325" s="178">
        <v>168195</v>
      </c>
      <c r="AC325" s="178">
        <v>185377</v>
      </c>
      <c r="AD325" s="179">
        <v>1</v>
      </c>
      <c r="AE325" s="179">
        <v>1.1000000000000001</v>
      </c>
      <c r="AF325" s="180">
        <v>1.0184786404376673</v>
      </c>
      <c r="AG325" s="71"/>
      <c r="AH325" s="66"/>
      <c r="AI325" s="106">
        <v>1500000</v>
      </c>
      <c r="AJ325" s="69" t="s">
        <v>2177</v>
      </c>
      <c r="AK325" s="68">
        <v>3979000</v>
      </c>
      <c r="AL325" s="70">
        <v>1731200</v>
      </c>
      <c r="AM325" s="70"/>
      <c r="AN325" s="185">
        <v>2247800</v>
      </c>
      <c r="AO325" s="66" t="s">
        <v>2098</v>
      </c>
    </row>
    <row r="326" spans="1:41" hidden="1">
      <c r="A326" s="56">
        <v>321</v>
      </c>
      <c r="B326" s="132" t="s">
        <v>2028</v>
      </c>
      <c r="C326" s="66" t="s">
        <v>240</v>
      </c>
      <c r="D326" s="66" t="s">
        <v>1620</v>
      </c>
      <c r="E326" s="140" t="s">
        <v>2178</v>
      </c>
      <c r="F326" s="139" t="s">
        <v>2179</v>
      </c>
      <c r="G326" s="140" t="s">
        <v>136</v>
      </c>
      <c r="H326" s="147" t="s">
        <v>2783</v>
      </c>
      <c r="I326" s="56" t="s">
        <v>2839</v>
      </c>
      <c r="J326" s="142" t="s">
        <v>2180</v>
      </c>
      <c r="K326" s="142" t="s">
        <v>1738</v>
      </c>
      <c r="L326" s="140">
        <v>2</v>
      </c>
      <c r="M326" s="140" t="s">
        <v>2181</v>
      </c>
      <c r="N326" s="140" t="s">
        <v>2182</v>
      </c>
      <c r="O326" s="140" t="s">
        <v>141</v>
      </c>
      <c r="P326" s="163" t="s">
        <v>2183</v>
      </c>
      <c r="Q326" s="163" t="s">
        <v>2178</v>
      </c>
      <c r="R326" s="161">
        <v>82.38861548380163</v>
      </c>
      <c r="S326" s="162">
        <v>97</v>
      </c>
      <c r="T326" s="66">
        <v>4.3899999999999997</v>
      </c>
      <c r="U326" s="66">
        <v>4.5</v>
      </c>
      <c r="V326" s="171">
        <v>48.295384946005477</v>
      </c>
      <c r="W326" s="66" t="s">
        <v>249</v>
      </c>
      <c r="X326" s="66"/>
      <c r="Y326" s="67">
        <v>4</v>
      </c>
      <c r="Z326" s="68">
        <v>243136</v>
      </c>
      <c r="AA326" s="177">
        <v>12</v>
      </c>
      <c r="AB326" s="178">
        <v>278094</v>
      </c>
      <c r="AC326" s="178">
        <v>296707</v>
      </c>
      <c r="AD326" s="179">
        <v>1.6</v>
      </c>
      <c r="AE326" s="179">
        <v>1.7</v>
      </c>
      <c r="AF326" s="180">
        <v>1.642615376349863</v>
      </c>
      <c r="AG326" s="71"/>
      <c r="AH326" s="66"/>
      <c r="AI326" s="106">
        <v>1500000</v>
      </c>
      <c r="AJ326" s="69" t="s">
        <v>2184</v>
      </c>
      <c r="AK326" s="68">
        <v>3358000</v>
      </c>
      <c r="AL326" s="70">
        <v>1100500</v>
      </c>
      <c r="AM326" s="70"/>
      <c r="AN326" s="185">
        <v>2257500</v>
      </c>
      <c r="AO326" s="66" t="s">
        <v>2098</v>
      </c>
    </row>
    <row r="327" spans="1:41" hidden="1">
      <c r="A327" s="56">
        <v>322</v>
      </c>
      <c r="B327" s="132" t="s">
        <v>2028</v>
      </c>
      <c r="C327" s="66" t="s">
        <v>240</v>
      </c>
      <c r="D327" s="66" t="s">
        <v>1620</v>
      </c>
      <c r="E327" s="140" t="s">
        <v>2185</v>
      </c>
      <c r="F327" s="139" t="s">
        <v>2186</v>
      </c>
      <c r="G327" s="140" t="s">
        <v>136</v>
      </c>
      <c r="H327" s="141" t="s">
        <v>2187</v>
      </c>
      <c r="I327" s="56" t="s">
        <v>2839</v>
      </c>
      <c r="J327" s="142" t="s">
        <v>2188</v>
      </c>
      <c r="K327" s="142" t="s">
        <v>2189</v>
      </c>
      <c r="L327" s="140">
        <v>1</v>
      </c>
      <c r="M327" s="140" t="s">
        <v>2190</v>
      </c>
      <c r="N327" s="140" t="s">
        <v>2191</v>
      </c>
      <c r="O327" s="140" t="s">
        <v>605</v>
      </c>
      <c r="P327" s="163" t="s">
        <v>2192</v>
      </c>
      <c r="Q327" s="163" t="s">
        <v>2185</v>
      </c>
      <c r="R327" s="161">
        <v>84.385622379644346</v>
      </c>
      <c r="S327" s="162">
        <v>90.5</v>
      </c>
      <c r="T327" s="66">
        <v>90.5</v>
      </c>
      <c r="U327" s="66">
        <v>100</v>
      </c>
      <c r="V327" s="171">
        <v>70.118741265481177</v>
      </c>
      <c r="W327" s="66" t="s">
        <v>42</v>
      </c>
      <c r="X327" s="66"/>
      <c r="Y327" s="67">
        <v>3</v>
      </c>
      <c r="Z327" s="68">
        <v>121670</v>
      </c>
      <c r="AA327" s="177">
        <v>6</v>
      </c>
      <c r="AB327" s="178">
        <v>129575</v>
      </c>
      <c r="AC327" s="178">
        <v>150326</v>
      </c>
      <c r="AD327" s="179">
        <v>1</v>
      </c>
      <c r="AE327" s="179">
        <v>1.1000000000000001</v>
      </c>
      <c r="AF327" s="180">
        <v>1.0970314683629705</v>
      </c>
      <c r="AG327" s="71"/>
      <c r="AH327" s="66"/>
      <c r="AI327" s="106">
        <v>1227500</v>
      </c>
      <c r="AJ327" s="69" t="s">
        <v>2193</v>
      </c>
      <c r="AK327" s="68">
        <v>1615000</v>
      </c>
      <c r="AL327" s="70">
        <v>337500</v>
      </c>
      <c r="AM327" s="70"/>
      <c r="AN327" s="185">
        <v>1277500</v>
      </c>
      <c r="AO327" s="66"/>
    </row>
    <row r="328" spans="1:41" hidden="1">
      <c r="A328" s="56">
        <v>323</v>
      </c>
      <c r="B328" s="132" t="s">
        <v>2028</v>
      </c>
      <c r="C328" s="66" t="s">
        <v>240</v>
      </c>
      <c r="D328" s="66" t="s">
        <v>1620</v>
      </c>
      <c r="E328" s="140" t="s">
        <v>2194</v>
      </c>
      <c r="F328" s="139" t="s">
        <v>2195</v>
      </c>
      <c r="G328" s="140" t="s">
        <v>32</v>
      </c>
      <c r="H328" s="141" t="s">
        <v>2196</v>
      </c>
      <c r="I328" s="56" t="s">
        <v>2839</v>
      </c>
      <c r="J328" s="142" t="s">
        <v>1577</v>
      </c>
      <c r="K328" s="142" t="s">
        <v>193</v>
      </c>
      <c r="L328" s="146">
        <v>3</v>
      </c>
      <c r="M328" s="140" t="s">
        <v>2197</v>
      </c>
      <c r="N328" s="140" t="s">
        <v>2198</v>
      </c>
      <c r="O328" s="140" t="s">
        <v>141</v>
      </c>
      <c r="P328" s="163" t="s">
        <v>2199</v>
      </c>
      <c r="Q328" s="163" t="s">
        <v>2194</v>
      </c>
      <c r="R328" s="161">
        <v>82.360065690433828</v>
      </c>
      <c r="S328" s="162">
        <v>94</v>
      </c>
      <c r="T328" s="66">
        <v>4.0599999999999996</v>
      </c>
      <c r="U328" s="66">
        <v>4.5</v>
      </c>
      <c r="V328" s="171">
        <v>55.200218968112765</v>
      </c>
      <c r="W328" s="66" t="s">
        <v>0</v>
      </c>
      <c r="X328" s="66"/>
      <c r="Y328" s="67">
        <v>4</v>
      </c>
      <c r="Z328" s="68">
        <v>247910</v>
      </c>
      <c r="AA328" s="177">
        <v>10</v>
      </c>
      <c r="AB328" s="178">
        <v>237681</v>
      </c>
      <c r="AC328" s="178">
        <v>252295</v>
      </c>
      <c r="AD328" s="179">
        <v>1.4</v>
      </c>
      <c r="AE328" s="179">
        <v>1.5</v>
      </c>
      <c r="AF328" s="180">
        <v>1.4699945257971807</v>
      </c>
      <c r="AG328" s="71"/>
      <c r="AH328" s="66"/>
      <c r="AI328" s="106">
        <v>1500000</v>
      </c>
      <c r="AJ328" s="69" t="s">
        <v>2200</v>
      </c>
      <c r="AK328" s="68">
        <v>3295000</v>
      </c>
      <c r="AL328" s="70">
        <v>1400000</v>
      </c>
      <c r="AM328" s="70"/>
      <c r="AN328" s="185">
        <v>1895000</v>
      </c>
      <c r="AO328" s="66"/>
    </row>
    <row r="329" spans="1:41" hidden="1">
      <c r="A329" s="56">
        <v>324</v>
      </c>
      <c r="B329" s="132" t="s">
        <v>2028</v>
      </c>
      <c r="C329" s="66" t="s">
        <v>240</v>
      </c>
      <c r="D329" s="66" t="s">
        <v>1620</v>
      </c>
      <c r="E329" s="140" t="s">
        <v>2201</v>
      </c>
      <c r="F329" s="139" t="s">
        <v>1666</v>
      </c>
      <c r="G329" s="140" t="s">
        <v>136</v>
      </c>
      <c r="H329" s="147" t="s">
        <v>2784</v>
      </c>
      <c r="I329" s="56" t="s">
        <v>2839</v>
      </c>
      <c r="J329" s="142" t="s">
        <v>2202</v>
      </c>
      <c r="K329" s="142" t="s">
        <v>2203</v>
      </c>
      <c r="L329" s="140">
        <v>3</v>
      </c>
      <c r="M329" s="140" t="s">
        <v>2204</v>
      </c>
      <c r="N329" s="140" t="s">
        <v>2205</v>
      </c>
      <c r="O329" s="142" t="s">
        <v>277</v>
      </c>
      <c r="P329" s="160" t="s">
        <v>2206</v>
      </c>
      <c r="Q329" s="160" t="s">
        <v>2201</v>
      </c>
      <c r="R329" s="161">
        <v>84.038804360848218</v>
      </c>
      <c r="S329" s="162">
        <v>95</v>
      </c>
      <c r="T329" s="66">
        <v>4.17</v>
      </c>
      <c r="U329" s="66">
        <v>4.5</v>
      </c>
      <c r="V329" s="171">
        <v>58.462681202827369</v>
      </c>
      <c r="W329" s="66" t="s">
        <v>0</v>
      </c>
      <c r="X329" s="66"/>
      <c r="Y329" s="67">
        <v>4</v>
      </c>
      <c r="Z329" s="68">
        <v>235750</v>
      </c>
      <c r="AA329" s="177">
        <v>9</v>
      </c>
      <c r="AB329" s="178">
        <v>220987</v>
      </c>
      <c r="AC329" s="178">
        <v>237681</v>
      </c>
      <c r="AD329" s="179">
        <v>1.3</v>
      </c>
      <c r="AE329" s="179">
        <v>1.4</v>
      </c>
      <c r="AF329" s="180">
        <v>1.3884329699293159</v>
      </c>
      <c r="AG329" s="71"/>
      <c r="AH329" s="66"/>
      <c r="AI329" s="106">
        <v>1500000</v>
      </c>
      <c r="AJ329" s="69" t="s">
        <v>2207</v>
      </c>
      <c r="AK329" s="68">
        <v>2179000</v>
      </c>
      <c r="AL329" s="70">
        <v>0</v>
      </c>
      <c r="AM329" s="70"/>
      <c r="AN329" s="185">
        <v>2179000</v>
      </c>
      <c r="AO329" s="66"/>
    </row>
    <row r="330" spans="1:41" hidden="1">
      <c r="A330" s="56">
        <v>325</v>
      </c>
      <c r="B330" s="132" t="s">
        <v>2028</v>
      </c>
      <c r="C330" s="66" t="s">
        <v>240</v>
      </c>
      <c r="D330" s="66" t="s">
        <v>1620</v>
      </c>
      <c r="E330" s="140" t="s">
        <v>2208</v>
      </c>
      <c r="F330" s="139" t="s">
        <v>2209</v>
      </c>
      <c r="G330" s="140" t="s">
        <v>136</v>
      </c>
      <c r="H330" s="141" t="s">
        <v>2210</v>
      </c>
      <c r="I330" s="56" t="s">
        <v>2839</v>
      </c>
      <c r="J330" s="142" t="s">
        <v>2211</v>
      </c>
      <c r="K330" s="142" t="s">
        <v>638</v>
      </c>
      <c r="L330" s="140">
        <v>2</v>
      </c>
      <c r="M330" s="140" t="s">
        <v>2212</v>
      </c>
      <c r="N330" s="140" t="s">
        <v>2213</v>
      </c>
      <c r="O330" s="140" t="s">
        <v>277</v>
      </c>
      <c r="P330" s="163" t="s">
        <v>2214</v>
      </c>
      <c r="Q330" s="163" t="s">
        <v>2208</v>
      </c>
      <c r="R330" s="161">
        <v>83.726727795264807</v>
      </c>
      <c r="S330" s="162">
        <v>96</v>
      </c>
      <c r="T330" s="66">
        <v>4.28</v>
      </c>
      <c r="U330" s="66">
        <v>4.5</v>
      </c>
      <c r="V330" s="171">
        <v>55.089092650882719</v>
      </c>
      <c r="W330" s="66" t="s">
        <v>0</v>
      </c>
      <c r="X330" s="66"/>
      <c r="Y330" s="67">
        <v>4</v>
      </c>
      <c r="Z330" s="68">
        <v>248317</v>
      </c>
      <c r="AA330" s="177">
        <v>10</v>
      </c>
      <c r="AB330" s="178">
        <v>237681</v>
      </c>
      <c r="AC330" s="178">
        <v>252295</v>
      </c>
      <c r="AD330" s="179">
        <v>1.4</v>
      </c>
      <c r="AE330" s="179">
        <v>1.5</v>
      </c>
      <c r="AF330" s="180">
        <v>1.472772683727932</v>
      </c>
      <c r="AG330" s="71"/>
      <c r="AH330" s="66"/>
      <c r="AI330" s="106">
        <v>1500000</v>
      </c>
      <c r="AJ330" s="69" t="s">
        <v>2215</v>
      </c>
      <c r="AK330" s="68">
        <v>3406000</v>
      </c>
      <c r="AL330" s="70">
        <v>1000000</v>
      </c>
      <c r="AM330" s="70"/>
      <c r="AN330" s="185">
        <v>2406000</v>
      </c>
      <c r="AO330" s="66"/>
    </row>
    <row r="331" spans="1:41" hidden="1">
      <c r="A331" s="56">
        <v>326</v>
      </c>
      <c r="B331" s="132" t="s">
        <v>2028</v>
      </c>
      <c r="C331" s="66" t="s">
        <v>240</v>
      </c>
      <c r="D331" s="66" t="s">
        <v>1620</v>
      </c>
      <c r="E331" s="140" t="s">
        <v>2216</v>
      </c>
      <c r="F331" s="139" t="s">
        <v>2217</v>
      </c>
      <c r="G331" s="140" t="s">
        <v>32</v>
      </c>
      <c r="H331" s="141" t="s">
        <v>2218</v>
      </c>
      <c r="I331" s="56" t="s">
        <v>2839</v>
      </c>
      <c r="J331" s="142" t="s">
        <v>2219</v>
      </c>
      <c r="K331" s="142" t="s">
        <v>2220</v>
      </c>
      <c r="L331" s="140">
        <v>2</v>
      </c>
      <c r="M331" s="140" t="s">
        <v>2221</v>
      </c>
      <c r="N331" s="140" t="s">
        <v>2222</v>
      </c>
      <c r="O331" s="140" t="s">
        <v>567</v>
      </c>
      <c r="P331" s="163" t="s">
        <v>2223</v>
      </c>
      <c r="Q331" s="163" t="s">
        <v>2216</v>
      </c>
      <c r="R331" s="161">
        <v>84.95941422594143</v>
      </c>
      <c r="S331" s="162">
        <v>95</v>
      </c>
      <c r="T331" s="66">
        <v>4.1399999999999997</v>
      </c>
      <c r="U331" s="66">
        <v>4.5</v>
      </c>
      <c r="V331" s="171">
        <v>61.53138075313808</v>
      </c>
      <c r="W331" s="66" t="s">
        <v>249</v>
      </c>
      <c r="X331" s="66"/>
      <c r="Y331" s="67">
        <v>4</v>
      </c>
      <c r="Z331" s="68">
        <v>174601</v>
      </c>
      <c r="AA331" s="177">
        <v>9</v>
      </c>
      <c r="AB331" s="178">
        <v>224800</v>
      </c>
      <c r="AC331" s="178">
        <v>242008</v>
      </c>
      <c r="AD331" s="179">
        <v>1.3</v>
      </c>
      <c r="AE331" s="179">
        <v>1.4</v>
      </c>
      <c r="AF331" s="180">
        <v>1.3117154811715481</v>
      </c>
      <c r="AG331" s="71"/>
      <c r="AH331" s="66"/>
      <c r="AI331" s="106">
        <v>1500000</v>
      </c>
      <c r="AJ331" s="69" t="s">
        <v>2224</v>
      </c>
      <c r="AK331" s="68">
        <v>3232000</v>
      </c>
      <c r="AL331" s="70">
        <v>887500</v>
      </c>
      <c r="AM331" s="70"/>
      <c r="AN331" s="185">
        <v>2344500</v>
      </c>
      <c r="AO331" s="66"/>
    </row>
    <row r="332" spans="1:41" hidden="1">
      <c r="A332" s="56">
        <v>327</v>
      </c>
      <c r="B332" s="132" t="s">
        <v>2028</v>
      </c>
      <c r="C332" s="66" t="s">
        <v>240</v>
      </c>
      <c r="D332" s="66" t="s">
        <v>1620</v>
      </c>
      <c r="E332" s="140" t="s">
        <v>2225</v>
      </c>
      <c r="F332" s="139" t="s">
        <v>2226</v>
      </c>
      <c r="G332" s="140" t="s">
        <v>32</v>
      </c>
      <c r="H332" s="141" t="s">
        <v>2227</v>
      </c>
      <c r="I332" s="56" t="s">
        <v>2839</v>
      </c>
      <c r="J332" s="142" t="s">
        <v>215</v>
      </c>
      <c r="K332" s="142" t="s">
        <v>2228</v>
      </c>
      <c r="L332" s="140">
        <v>4</v>
      </c>
      <c r="M332" s="140" t="s">
        <v>2229</v>
      </c>
      <c r="N332" s="140" t="s">
        <v>2230</v>
      </c>
      <c r="O332" s="140" t="s">
        <v>212</v>
      </c>
      <c r="P332" s="163" t="s">
        <v>2231</v>
      </c>
      <c r="Q332" s="163" t="s">
        <v>2225</v>
      </c>
      <c r="R332" s="161">
        <v>89.853110582293226</v>
      </c>
      <c r="S332" s="162">
        <v>96</v>
      </c>
      <c r="T332" s="66">
        <v>4.21</v>
      </c>
      <c r="U332" s="66">
        <v>4.5</v>
      </c>
      <c r="V332" s="171">
        <v>75.510368607644125</v>
      </c>
      <c r="W332" s="66" t="s">
        <v>0</v>
      </c>
      <c r="X332" s="66"/>
      <c r="Y332" s="67">
        <v>5</v>
      </c>
      <c r="Z332" s="68">
        <v>192593</v>
      </c>
      <c r="AA332" s="177">
        <v>5</v>
      </c>
      <c r="AB332" s="178">
        <v>179764</v>
      </c>
      <c r="AC332" s="178">
        <v>200355</v>
      </c>
      <c r="AD332" s="179">
        <v>0.9</v>
      </c>
      <c r="AE332" s="179">
        <v>1</v>
      </c>
      <c r="AF332" s="180">
        <v>0.96224078480889708</v>
      </c>
      <c r="AG332" s="71"/>
      <c r="AH332" s="66"/>
      <c r="AI332" s="106">
        <v>1500000</v>
      </c>
      <c r="AJ332" s="69" t="s">
        <v>2232</v>
      </c>
      <c r="AK332" s="68">
        <v>3034000</v>
      </c>
      <c r="AL332" s="70">
        <v>800000</v>
      </c>
      <c r="AM332" s="70"/>
      <c r="AN332" s="185">
        <v>2234000</v>
      </c>
      <c r="AO332" s="66"/>
    </row>
    <row r="333" spans="1:41" hidden="1">
      <c r="A333" s="56">
        <v>328</v>
      </c>
      <c r="B333" s="57" t="s">
        <v>2233</v>
      </c>
      <c r="C333" s="56" t="s">
        <v>30</v>
      </c>
      <c r="D333" s="56" t="s">
        <v>31</v>
      </c>
      <c r="E333" s="56" t="s">
        <v>2234</v>
      </c>
      <c r="F333" s="58" t="s">
        <v>2235</v>
      </c>
      <c r="G333" s="56" t="s">
        <v>136</v>
      </c>
      <c r="H333" s="59" t="s">
        <v>2785</v>
      </c>
      <c r="I333" s="56" t="s">
        <v>2837</v>
      </c>
      <c r="J333" s="47" t="s">
        <v>2236</v>
      </c>
      <c r="K333" s="47"/>
      <c r="L333" s="56">
        <v>3</v>
      </c>
      <c r="M333" s="56" t="s">
        <v>2237</v>
      </c>
      <c r="N333" s="56" t="s">
        <v>2238</v>
      </c>
      <c r="O333" s="47" t="s">
        <v>141</v>
      </c>
      <c r="P333" s="158" t="s">
        <v>2239</v>
      </c>
      <c r="Q333" s="158" t="s">
        <v>2234</v>
      </c>
      <c r="R333" s="48">
        <v>83.6</v>
      </c>
      <c r="S333" s="54">
        <v>64.3</v>
      </c>
      <c r="T333" s="56">
        <v>64.3</v>
      </c>
      <c r="U333" s="56">
        <v>100</v>
      </c>
      <c r="V333" s="55">
        <v>88</v>
      </c>
      <c r="W333" s="56" t="s">
        <v>0</v>
      </c>
      <c r="X333" s="56"/>
      <c r="Y333" s="61">
        <v>3</v>
      </c>
      <c r="Z333" s="49">
        <v>65570</v>
      </c>
      <c r="AA333" s="65">
        <v>1</v>
      </c>
      <c r="AB333" s="83">
        <v>65570</v>
      </c>
      <c r="AC333" s="83">
        <v>89069</v>
      </c>
      <c r="AD333" s="81">
        <v>0</v>
      </c>
      <c r="AE333" s="81">
        <v>0.65</v>
      </c>
      <c r="AF333" s="60">
        <v>0</v>
      </c>
      <c r="AG333" s="53">
        <v>22</v>
      </c>
      <c r="AH333" s="56"/>
      <c r="AI333" s="2">
        <v>300000</v>
      </c>
      <c r="AJ333" s="50"/>
      <c r="AK333" s="49"/>
      <c r="AL333" s="51"/>
      <c r="AM333" s="51"/>
      <c r="AN333" s="52">
        <v>0</v>
      </c>
      <c r="AO333" s="56" t="s">
        <v>2240</v>
      </c>
    </row>
    <row r="334" spans="1:41" hidden="1">
      <c r="A334" s="56">
        <v>329</v>
      </c>
      <c r="B334" s="57" t="s">
        <v>2233</v>
      </c>
      <c r="C334" s="56" t="s">
        <v>30</v>
      </c>
      <c r="D334" s="56" t="s">
        <v>31</v>
      </c>
      <c r="E334" s="56" t="s">
        <v>2241</v>
      </c>
      <c r="F334" s="58" t="s">
        <v>2242</v>
      </c>
      <c r="G334" s="56" t="s">
        <v>32</v>
      </c>
      <c r="H334" s="59" t="s">
        <v>2243</v>
      </c>
      <c r="I334" s="56" t="s">
        <v>2837</v>
      </c>
      <c r="J334" s="47" t="s">
        <v>2244</v>
      </c>
      <c r="K334" s="47"/>
      <c r="L334" s="56">
        <v>1</v>
      </c>
      <c r="M334" s="56" t="s">
        <v>2245</v>
      </c>
      <c r="N334" s="56" t="s">
        <v>2245</v>
      </c>
      <c r="O334" s="47" t="s">
        <v>141</v>
      </c>
      <c r="P334" s="158" t="s">
        <v>2246</v>
      </c>
      <c r="Q334" s="158" t="s">
        <v>2241</v>
      </c>
      <c r="R334" s="48">
        <v>86.6</v>
      </c>
      <c r="S334" s="54">
        <v>0</v>
      </c>
      <c r="T334" s="56">
        <v>0</v>
      </c>
      <c r="U334" s="56">
        <v>100</v>
      </c>
      <c r="V334" s="55">
        <v>88</v>
      </c>
      <c r="W334" s="56" t="s">
        <v>42</v>
      </c>
      <c r="X334" s="56"/>
      <c r="Y334" s="61">
        <v>4</v>
      </c>
      <c r="Z334" s="49">
        <v>10820</v>
      </c>
      <c r="AA334" s="65">
        <v>1</v>
      </c>
      <c r="AB334" s="83">
        <v>10820</v>
      </c>
      <c r="AC334" s="83">
        <v>99230</v>
      </c>
      <c r="AD334" s="81">
        <v>0</v>
      </c>
      <c r="AE334" s="81">
        <v>0.65</v>
      </c>
      <c r="AF334" s="60">
        <v>0</v>
      </c>
      <c r="AG334" s="53">
        <v>25</v>
      </c>
      <c r="AH334" s="56"/>
      <c r="AI334" s="2">
        <v>300000</v>
      </c>
      <c r="AJ334" s="50"/>
      <c r="AK334" s="49"/>
      <c r="AL334" s="51"/>
      <c r="AM334" s="51"/>
      <c r="AN334" s="52">
        <v>0</v>
      </c>
      <c r="AO334" s="56"/>
    </row>
    <row r="335" spans="1:41" hidden="1">
      <c r="A335" s="56">
        <v>330</v>
      </c>
      <c r="B335" s="57" t="s">
        <v>2233</v>
      </c>
      <c r="C335" s="56" t="s">
        <v>30</v>
      </c>
      <c r="D335" s="56" t="s">
        <v>31</v>
      </c>
      <c r="E335" s="56" t="s">
        <v>2247</v>
      </c>
      <c r="F335" s="58" t="s">
        <v>2248</v>
      </c>
      <c r="G335" s="56" t="s">
        <v>32</v>
      </c>
      <c r="H335" s="59" t="s">
        <v>2249</v>
      </c>
      <c r="I335" s="56" t="s">
        <v>2837</v>
      </c>
      <c r="J335" s="47" t="s">
        <v>2236</v>
      </c>
      <c r="K335" s="47"/>
      <c r="L335" s="56">
        <v>3</v>
      </c>
      <c r="M335" s="56" t="s">
        <v>2250</v>
      </c>
      <c r="N335" s="56" t="s">
        <v>2251</v>
      </c>
      <c r="O335" s="47" t="s">
        <v>141</v>
      </c>
      <c r="P335" s="158" t="s">
        <v>2252</v>
      </c>
      <c r="Q335" s="158" t="s">
        <v>2247</v>
      </c>
      <c r="R335" s="48">
        <v>84.6</v>
      </c>
      <c r="S335" s="54">
        <v>70.8</v>
      </c>
      <c r="T335" s="56">
        <v>70.75</v>
      </c>
      <c r="U335" s="56">
        <v>100</v>
      </c>
      <c r="V335" s="55">
        <v>88</v>
      </c>
      <c r="W335" s="56" t="s">
        <v>42</v>
      </c>
      <c r="X335" s="56"/>
      <c r="Y335" s="61">
        <v>5</v>
      </c>
      <c r="Z335" s="49">
        <v>48500</v>
      </c>
      <c r="AA335" s="65">
        <v>1</v>
      </c>
      <c r="AB335" s="83">
        <v>48500</v>
      </c>
      <c r="AC335" s="83">
        <v>119161</v>
      </c>
      <c r="AD335" s="81">
        <v>0</v>
      </c>
      <c r="AE335" s="81">
        <v>0.65</v>
      </c>
      <c r="AF335" s="60">
        <v>0</v>
      </c>
      <c r="AG335" s="53">
        <v>23</v>
      </c>
      <c r="AH335" s="56"/>
      <c r="AI335" s="2">
        <v>300000</v>
      </c>
      <c r="AJ335" s="50"/>
      <c r="AK335" s="49"/>
      <c r="AL335" s="51"/>
      <c r="AM335" s="51"/>
      <c r="AN335" s="52">
        <v>0</v>
      </c>
      <c r="AO335" s="56"/>
    </row>
    <row r="336" spans="1:41" hidden="1">
      <c r="A336" s="56">
        <v>331</v>
      </c>
      <c r="B336" s="57" t="s">
        <v>2233</v>
      </c>
      <c r="C336" s="56" t="s">
        <v>30</v>
      </c>
      <c r="D336" s="56" t="s">
        <v>31</v>
      </c>
      <c r="E336" s="56" t="s">
        <v>2253</v>
      </c>
      <c r="F336" s="58" t="s">
        <v>975</v>
      </c>
      <c r="G336" s="56" t="s">
        <v>136</v>
      </c>
      <c r="H336" s="59" t="s">
        <v>2254</v>
      </c>
      <c r="I336" s="56" t="s">
        <v>2837</v>
      </c>
      <c r="J336" s="47" t="s">
        <v>2255</v>
      </c>
      <c r="K336" s="47"/>
      <c r="L336" s="56">
        <v>3</v>
      </c>
      <c r="M336" s="56" t="s">
        <v>2256</v>
      </c>
      <c r="N336" s="56" t="s">
        <v>2257</v>
      </c>
      <c r="O336" s="47" t="s">
        <v>141</v>
      </c>
      <c r="P336" s="158" t="s">
        <v>2258</v>
      </c>
      <c r="Q336" s="158" t="s">
        <v>2253</v>
      </c>
      <c r="R336" s="48">
        <v>89.8</v>
      </c>
      <c r="S336" s="54">
        <v>76</v>
      </c>
      <c r="T336" s="56">
        <v>76</v>
      </c>
      <c r="U336" s="56">
        <v>100</v>
      </c>
      <c r="V336" s="55">
        <v>94</v>
      </c>
      <c r="W336" s="56" t="s">
        <v>41</v>
      </c>
      <c r="X336" s="56" t="s">
        <v>435</v>
      </c>
      <c r="Y336" s="61">
        <v>2</v>
      </c>
      <c r="Z336" s="49">
        <v>75460</v>
      </c>
      <c r="AA336" s="65" t="e">
        <v>#REF!</v>
      </c>
      <c r="AB336" s="83" t="e">
        <v>#REF!</v>
      </c>
      <c r="AC336" s="83" t="e">
        <v>#REF!</v>
      </c>
      <c r="AD336" s="81" t="e">
        <v>#REF!</v>
      </c>
      <c r="AE336" s="81" t="e">
        <v>#REF!</v>
      </c>
      <c r="AF336" s="60" t="e">
        <v>#REF!</v>
      </c>
      <c r="AG336" s="53">
        <v>24</v>
      </c>
      <c r="AH336" s="56"/>
      <c r="AI336" s="2">
        <v>300000</v>
      </c>
      <c r="AJ336" s="50"/>
      <c r="AK336" s="49"/>
      <c r="AL336" s="51"/>
      <c r="AM336" s="51"/>
      <c r="AN336" s="52">
        <v>0</v>
      </c>
      <c r="AO336" s="56"/>
    </row>
    <row r="337" spans="1:41" hidden="1">
      <c r="A337" s="56">
        <v>332</v>
      </c>
      <c r="B337" s="57" t="s">
        <v>2233</v>
      </c>
      <c r="C337" s="56" t="s">
        <v>30</v>
      </c>
      <c r="D337" s="56" t="s">
        <v>31</v>
      </c>
      <c r="E337" s="56" t="s">
        <v>2259</v>
      </c>
      <c r="F337" s="58" t="s">
        <v>2260</v>
      </c>
      <c r="G337" s="56" t="s">
        <v>136</v>
      </c>
      <c r="H337" s="109" t="s">
        <v>2261</v>
      </c>
      <c r="I337" s="56" t="s">
        <v>2838</v>
      </c>
      <c r="J337" s="47" t="s">
        <v>1544</v>
      </c>
      <c r="K337" s="47"/>
      <c r="L337" s="56">
        <v>2</v>
      </c>
      <c r="M337" s="56" t="s">
        <v>2262</v>
      </c>
      <c r="N337" s="56" t="s">
        <v>2263</v>
      </c>
      <c r="O337" s="47" t="s">
        <v>141</v>
      </c>
      <c r="P337" s="158" t="s">
        <v>2264</v>
      </c>
      <c r="Q337" s="158" t="s">
        <v>2259</v>
      </c>
      <c r="R337" s="48">
        <v>81.648725721342771</v>
      </c>
      <c r="S337" s="54">
        <v>79.599999999999994</v>
      </c>
      <c r="T337" s="56">
        <v>79.599999999999994</v>
      </c>
      <c r="U337" s="56">
        <v>100</v>
      </c>
      <c r="V337" s="55">
        <v>78.069608173346808</v>
      </c>
      <c r="W337" s="56" t="s">
        <v>0</v>
      </c>
      <c r="X337" s="56"/>
      <c r="Y337" s="61">
        <v>4</v>
      </c>
      <c r="Z337" s="49">
        <v>151550</v>
      </c>
      <c r="AA337" s="65">
        <v>4</v>
      </c>
      <c r="AB337" s="83">
        <v>134046</v>
      </c>
      <c r="AC337" s="83">
        <v>151860</v>
      </c>
      <c r="AD337" s="81">
        <v>0.8</v>
      </c>
      <c r="AE337" s="81">
        <v>0.9</v>
      </c>
      <c r="AF337" s="60">
        <v>0.89825979566632985</v>
      </c>
      <c r="AG337" s="53">
        <v>27</v>
      </c>
      <c r="AH337" s="56"/>
      <c r="AI337" s="2">
        <v>500000</v>
      </c>
      <c r="AJ337" s="50"/>
      <c r="AK337" s="49"/>
      <c r="AL337" s="51"/>
      <c r="AM337" s="51"/>
      <c r="AN337" s="52">
        <v>0</v>
      </c>
      <c r="AO337" s="56"/>
    </row>
    <row r="338" spans="1:41" hidden="1">
      <c r="A338" s="56">
        <v>333</v>
      </c>
      <c r="B338" s="57" t="s">
        <v>2233</v>
      </c>
      <c r="C338" s="56" t="s">
        <v>30</v>
      </c>
      <c r="D338" s="56" t="s">
        <v>31</v>
      </c>
      <c r="E338" s="56" t="s">
        <v>2265</v>
      </c>
      <c r="F338" s="58" t="s">
        <v>2266</v>
      </c>
      <c r="G338" s="56" t="s">
        <v>136</v>
      </c>
      <c r="H338" s="110" t="s">
        <v>2267</v>
      </c>
      <c r="I338" s="56" t="s">
        <v>2838</v>
      </c>
      <c r="J338" s="47" t="s">
        <v>2268</v>
      </c>
      <c r="K338" s="47"/>
      <c r="L338" s="56">
        <v>2</v>
      </c>
      <c r="M338" s="56" t="s">
        <v>2269</v>
      </c>
      <c r="N338" s="56" t="s">
        <v>2270</v>
      </c>
      <c r="O338" s="47" t="s">
        <v>141</v>
      </c>
      <c r="P338" s="158" t="s">
        <v>2271</v>
      </c>
      <c r="Q338" s="158" t="s">
        <v>2265</v>
      </c>
      <c r="R338" s="48">
        <v>91.6</v>
      </c>
      <c r="S338" s="54">
        <v>81.8</v>
      </c>
      <c r="T338" s="56">
        <v>81.8</v>
      </c>
      <c r="U338" s="56">
        <v>100</v>
      </c>
      <c r="V338" s="55">
        <v>88</v>
      </c>
      <c r="W338" s="56" t="s">
        <v>0</v>
      </c>
      <c r="X338" s="56"/>
      <c r="Y338" s="61">
        <v>5</v>
      </c>
      <c r="Z338" s="49">
        <v>29003</v>
      </c>
      <c r="AA338" s="65">
        <v>1</v>
      </c>
      <c r="AB338" s="83">
        <v>33130</v>
      </c>
      <c r="AC338" s="83">
        <v>129761</v>
      </c>
      <c r="AD338" s="81">
        <v>0</v>
      </c>
      <c r="AE338" s="81">
        <v>0.65</v>
      </c>
      <c r="AF338" s="60">
        <v>0</v>
      </c>
      <c r="AG338" s="53">
        <v>30</v>
      </c>
      <c r="AH338" s="56"/>
      <c r="AI338" s="2">
        <v>500000</v>
      </c>
      <c r="AJ338" s="50"/>
      <c r="AK338" s="49"/>
      <c r="AL338" s="51"/>
      <c r="AM338" s="51"/>
      <c r="AN338" s="52">
        <v>0</v>
      </c>
      <c r="AO338" s="56"/>
    </row>
    <row r="339" spans="1:41" hidden="1">
      <c r="A339" s="56">
        <v>334</v>
      </c>
      <c r="B339" s="57" t="s">
        <v>2233</v>
      </c>
      <c r="C339" s="56" t="s">
        <v>30</v>
      </c>
      <c r="D339" s="56" t="s">
        <v>31</v>
      </c>
      <c r="E339" s="56" t="s">
        <v>2272</v>
      </c>
      <c r="F339" s="58" t="s">
        <v>2735</v>
      </c>
      <c r="G339" s="56" t="s">
        <v>136</v>
      </c>
      <c r="H339" s="59" t="s">
        <v>2273</v>
      </c>
      <c r="I339" s="56" t="s">
        <v>2838</v>
      </c>
      <c r="J339" s="47" t="s">
        <v>2268</v>
      </c>
      <c r="K339" s="47"/>
      <c r="L339" s="56">
        <v>2</v>
      </c>
      <c r="M339" s="56" t="s">
        <v>2274</v>
      </c>
      <c r="N339" s="56" t="s">
        <v>2275</v>
      </c>
      <c r="O339" s="47" t="s">
        <v>141</v>
      </c>
      <c r="P339" s="158" t="s">
        <v>2276</v>
      </c>
      <c r="Q339" s="158" t="s">
        <v>2272</v>
      </c>
      <c r="R339" s="48">
        <v>87.6</v>
      </c>
      <c r="S339" s="54">
        <v>65.400000000000006</v>
      </c>
      <c r="T339" s="56">
        <v>65.400000000000006</v>
      </c>
      <c r="U339" s="56">
        <v>100</v>
      </c>
      <c r="V339" s="55">
        <v>88</v>
      </c>
      <c r="W339" s="56" t="s">
        <v>42</v>
      </c>
      <c r="X339" s="56"/>
      <c r="Y339" s="61">
        <v>5</v>
      </c>
      <c r="Z339" s="49">
        <v>56060</v>
      </c>
      <c r="AA339" s="65">
        <v>1</v>
      </c>
      <c r="AB339" s="83">
        <v>56120</v>
      </c>
      <c r="AC339" s="83">
        <v>119161</v>
      </c>
      <c r="AD339" s="81">
        <v>0</v>
      </c>
      <c r="AE339" s="81">
        <v>0.65</v>
      </c>
      <c r="AF339" s="60">
        <v>0</v>
      </c>
      <c r="AG339" s="53">
        <v>26</v>
      </c>
      <c r="AH339" s="56"/>
      <c r="AI339" s="2">
        <v>500000</v>
      </c>
      <c r="AJ339" s="50"/>
      <c r="AK339" s="49"/>
      <c r="AL339" s="51"/>
      <c r="AM339" s="51"/>
      <c r="AN339" s="52">
        <v>0</v>
      </c>
      <c r="AO339" s="56"/>
    </row>
    <row r="340" spans="1:41" hidden="1">
      <c r="A340" s="56">
        <v>335</v>
      </c>
      <c r="B340" s="57" t="s">
        <v>2233</v>
      </c>
      <c r="C340" s="56" t="s">
        <v>30</v>
      </c>
      <c r="D340" s="56" t="s">
        <v>31</v>
      </c>
      <c r="E340" s="56" t="s">
        <v>2277</v>
      </c>
      <c r="F340" s="58" t="s">
        <v>2278</v>
      </c>
      <c r="G340" s="56" t="s">
        <v>32</v>
      </c>
      <c r="H340" s="59" t="s">
        <v>2279</v>
      </c>
      <c r="I340" s="56" t="s">
        <v>2838</v>
      </c>
      <c r="J340" s="47" t="s">
        <v>2268</v>
      </c>
      <c r="K340" s="47"/>
      <c r="L340" s="56">
        <v>2</v>
      </c>
      <c r="M340" s="56" t="s">
        <v>2280</v>
      </c>
      <c r="N340" s="56" t="s">
        <v>2281</v>
      </c>
      <c r="O340" s="56" t="s">
        <v>141</v>
      </c>
      <c r="P340" s="159" t="s">
        <v>2282</v>
      </c>
      <c r="Q340" s="159" t="s">
        <v>2277</v>
      </c>
      <c r="R340" s="48">
        <v>75.692344292715418</v>
      </c>
      <c r="S340" s="54">
        <v>89.3</v>
      </c>
      <c r="T340" s="56">
        <v>89.28</v>
      </c>
      <c r="U340" s="56">
        <v>100</v>
      </c>
      <c r="V340" s="55">
        <v>75.274777561022034</v>
      </c>
      <c r="W340" s="56" t="s">
        <v>249</v>
      </c>
      <c r="X340" s="56"/>
      <c r="Y340" s="61">
        <v>4</v>
      </c>
      <c r="Z340" s="49">
        <v>196870</v>
      </c>
      <c r="AA340" s="65">
        <v>5</v>
      </c>
      <c r="AB340" s="83">
        <v>182541</v>
      </c>
      <c r="AC340" s="83">
        <v>203558</v>
      </c>
      <c r="AD340" s="81">
        <v>0.9</v>
      </c>
      <c r="AE340" s="81">
        <v>1</v>
      </c>
      <c r="AF340" s="60">
        <v>0.96813056097444927</v>
      </c>
      <c r="AG340" s="53">
        <v>23</v>
      </c>
      <c r="AH340" s="56"/>
      <c r="AI340" s="2">
        <v>500000</v>
      </c>
      <c r="AJ340" s="50"/>
      <c r="AK340" s="49"/>
      <c r="AL340" s="51"/>
      <c r="AM340" s="51"/>
      <c r="AN340" s="52">
        <v>0</v>
      </c>
      <c r="AO340" s="56" t="s">
        <v>2283</v>
      </c>
    </row>
    <row r="341" spans="1:41" hidden="1">
      <c r="A341" s="56">
        <v>336</v>
      </c>
      <c r="B341" s="57" t="s">
        <v>2233</v>
      </c>
      <c r="C341" s="56" t="s">
        <v>30</v>
      </c>
      <c r="D341" s="56" t="s">
        <v>31</v>
      </c>
      <c r="E341" s="56" t="s">
        <v>2284</v>
      </c>
      <c r="F341" s="58" t="s">
        <v>2285</v>
      </c>
      <c r="G341" s="56" t="s">
        <v>136</v>
      </c>
      <c r="H341" s="59" t="s">
        <v>2286</v>
      </c>
      <c r="I341" s="56" t="s">
        <v>2839</v>
      </c>
      <c r="J341" s="47" t="s">
        <v>617</v>
      </c>
      <c r="K341" s="47" t="s">
        <v>2287</v>
      </c>
      <c r="L341" s="56">
        <v>2</v>
      </c>
      <c r="M341" s="56" t="s">
        <v>2288</v>
      </c>
      <c r="N341" s="56" t="s">
        <v>2289</v>
      </c>
      <c r="O341" s="56" t="s">
        <v>141</v>
      </c>
      <c r="P341" s="159" t="s">
        <v>2290</v>
      </c>
      <c r="Q341" s="159" t="s">
        <v>2284</v>
      </c>
      <c r="R341" s="48">
        <v>88.6</v>
      </c>
      <c r="S341" s="54">
        <v>90</v>
      </c>
      <c r="T341" s="56">
        <v>3.63</v>
      </c>
      <c r="U341" s="56">
        <v>4.5</v>
      </c>
      <c r="V341" s="55">
        <v>88</v>
      </c>
      <c r="W341" s="56" t="s">
        <v>42</v>
      </c>
      <c r="X341" s="56"/>
      <c r="Y341" s="61">
        <v>5</v>
      </c>
      <c r="Z341" s="49">
        <v>76960</v>
      </c>
      <c r="AA341" s="65">
        <v>1</v>
      </c>
      <c r="AB341" s="83">
        <v>89810</v>
      </c>
      <c r="AC341" s="83">
        <v>145418</v>
      </c>
      <c r="AD341" s="81">
        <v>0</v>
      </c>
      <c r="AE341" s="81">
        <v>0.65</v>
      </c>
      <c r="AF341" s="60">
        <v>0</v>
      </c>
      <c r="AG341" s="53">
        <v>27</v>
      </c>
      <c r="AH341" s="56"/>
      <c r="AI341" s="2">
        <v>1500000</v>
      </c>
      <c r="AJ341" s="50"/>
      <c r="AK341" s="49"/>
      <c r="AL341" s="51"/>
      <c r="AM341" s="51"/>
      <c r="AN341" s="52">
        <v>0</v>
      </c>
      <c r="AO341" s="56"/>
    </row>
    <row r="342" spans="1:41" hidden="1">
      <c r="A342" s="56">
        <v>337</v>
      </c>
      <c r="B342" s="57" t="s">
        <v>2291</v>
      </c>
      <c r="C342" s="56" t="s">
        <v>30</v>
      </c>
      <c r="D342" s="56" t="s">
        <v>31</v>
      </c>
      <c r="E342" s="56" t="s">
        <v>2292</v>
      </c>
      <c r="F342" s="58" t="s">
        <v>2293</v>
      </c>
      <c r="G342" s="56" t="s">
        <v>32</v>
      </c>
      <c r="H342" s="59" t="s">
        <v>2294</v>
      </c>
      <c r="I342" s="56" t="s">
        <v>2838</v>
      </c>
      <c r="J342" s="47" t="s">
        <v>2295</v>
      </c>
      <c r="K342" s="47"/>
      <c r="L342" s="56">
        <v>3</v>
      </c>
      <c r="M342" s="56" t="s">
        <v>2296</v>
      </c>
      <c r="N342" s="56" t="s">
        <v>2297</v>
      </c>
      <c r="O342" s="47" t="s">
        <v>196</v>
      </c>
      <c r="P342" s="158" t="s">
        <v>2298</v>
      </c>
      <c r="Q342" s="158" t="s">
        <v>2292</v>
      </c>
      <c r="R342" s="48"/>
      <c r="S342" s="54"/>
      <c r="T342" s="56"/>
      <c r="U342" s="56"/>
      <c r="V342" s="55">
        <v>100</v>
      </c>
      <c r="W342" s="56" t="s">
        <v>41</v>
      </c>
      <c r="X342" s="56" t="s">
        <v>33</v>
      </c>
      <c r="Y342" s="61">
        <v>5</v>
      </c>
      <c r="Z342" s="49">
        <v>0</v>
      </c>
      <c r="AA342" s="65" t="e">
        <v>#REF!</v>
      </c>
      <c r="AB342" s="83" t="e">
        <v>#REF!</v>
      </c>
      <c r="AC342" s="83" t="s">
        <v>30</v>
      </c>
      <c r="AD342" s="81" t="e">
        <v>#REF!</v>
      </c>
      <c r="AE342" s="81" t="e">
        <v>#REF!</v>
      </c>
      <c r="AF342" s="60" t="e">
        <v>#REF!</v>
      </c>
      <c r="AG342" s="53">
        <v>30</v>
      </c>
      <c r="AH342" s="56"/>
      <c r="AI342" s="2">
        <v>500000</v>
      </c>
      <c r="AJ342" s="50"/>
      <c r="AK342" s="49"/>
      <c r="AL342" s="51"/>
      <c r="AM342" s="51"/>
      <c r="AN342" s="52">
        <v>0</v>
      </c>
      <c r="AO342" s="56"/>
    </row>
    <row r="343" spans="1:41" hidden="1">
      <c r="A343" s="56">
        <v>338</v>
      </c>
      <c r="B343" s="57" t="s">
        <v>2291</v>
      </c>
      <c r="C343" s="56" t="s">
        <v>30</v>
      </c>
      <c r="D343" s="56" t="s">
        <v>31</v>
      </c>
      <c r="E343" s="56" t="s">
        <v>2299</v>
      </c>
      <c r="F343" s="58" t="s">
        <v>2300</v>
      </c>
      <c r="G343" s="56" t="s">
        <v>136</v>
      </c>
      <c r="H343" s="59" t="s">
        <v>2301</v>
      </c>
      <c r="I343" s="56" t="s">
        <v>2838</v>
      </c>
      <c r="J343" s="47" t="s">
        <v>2302</v>
      </c>
      <c r="K343" s="47"/>
      <c r="L343" s="56">
        <v>1</v>
      </c>
      <c r="M343" s="56" t="s">
        <v>2303</v>
      </c>
      <c r="N343" s="56" t="s">
        <v>2304</v>
      </c>
      <c r="O343" s="47" t="s">
        <v>567</v>
      </c>
      <c r="P343" s="158" t="s">
        <v>2305</v>
      </c>
      <c r="Q343" s="158" t="s">
        <v>2299</v>
      </c>
      <c r="R343" s="48"/>
      <c r="S343" s="54"/>
      <c r="T343" s="56"/>
      <c r="U343" s="56"/>
      <c r="V343" s="55">
        <v>75.36137957172636</v>
      </c>
      <c r="W343" s="56" t="s">
        <v>42</v>
      </c>
      <c r="X343" s="56"/>
      <c r="Y343" s="61">
        <v>4</v>
      </c>
      <c r="Z343" s="49">
        <v>54750</v>
      </c>
      <c r="AA343" s="65">
        <v>5</v>
      </c>
      <c r="AB343" s="83">
        <v>150326</v>
      </c>
      <c r="AC343" s="83">
        <v>171434</v>
      </c>
      <c r="AD343" s="81">
        <v>0.9</v>
      </c>
      <c r="AE343" s="81">
        <v>1</v>
      </c>
      <c r="AF343" s="60">
        <v>0.965965510706841</v>
      </c>
      <c r="AG343" s="53">
        <v>30</v>
      </c>
      <c r="AH343" s="56"/>
      <c r="AI343" s="2">
        <v>500000</v>
      </c>
      <c r="AJ343" s="50"/>
      <c r="AK343" s="49"/>
      <c r="AL343" s="51"/>
      <c r="AM343" s="51"/>
      <c r="AN343" s="52">
        <v>0</v>
      </c>
      <c r="AO343" s="56"/>
    </row>
    <row r="344" spans="1:41" hidden="1">
      <c r="A344" s="56">
        <v>339</v>
      </c>
      <c r="B344" s="57" t="s">
        <v>2291</v>
      </c>
      <c r="C344" s="56" t="s">
        <v>30</v>
      </c>
      <c r="D344" s="56" t="s">
        <v>31</v>
      </c>
      <c r="E344" s="56" t="s">
        <v>2306</v>
      </c>
      <c r="F344" s="58" t="s">
        <v>2307</v>
      </c>
      <c r="G344" s="56" t="s">
        <v>32</v>
      </c>
      <c r="H344" s="59" t="s">
        <v>2308</v>
      </c>
      <c r="I344" s="56" t="s">
        <v>2838</v>
      </c>
      <c r="J344" s="47" t="s">
        <v>2309</v>
      </c>
      <c r="K344" s="47"/>
      <c r="L344" s="56">
        <v>2</v>
      </c>
      <c r="M344" s="56" t="s">
        <v>2310</v>
      </c>
      <c r="N344" s="56" t="s">
        <v>2311</v>
      </c>
      <c r="O344" s="47" t="s">
        <v>567</v>
      </c>
      <c r="P344" s="158" t="s">
        <v>2312</v>
      </c>
      <c r="Q344" s="158" t="s">
        <v>2306</v>
      </c>
      <c r="R344" s="48"/>
      <c r="S344" s="54"/>
      <c r="T344" s="56"/>
      <c r="U344" s="56"/>
      <c r="V344" s="55">
        <v>72.536840879990692</v>
      </c>
      <c r="W344" s="56" t="s">
        <v>0</v>
      </c>
      <c r="X344" s="56"/>
      <c r="Y344" s="61">
        <v>4</v>
      </c>
      <c r="Z344" s="49">
        <v>58160</v>
      </c>
      <c r="AA344" s="65">
        <v>6</v>
      </c>
      <c r="AB344" s="83">
        <v>168195</v>
      </c>
      <c r="AC344" s="83">
        <v>185377</v>
      </c>
      <c r="AD344" s="81">
        <v>1</v>
      </c>
      <c r="AE344" s="81">
        <v>1.1000000000000001</v>
      </c>
      <c r="AF344" s="60">
        <v>1.0365789780002328</v>
      </c>
      <c r="AG344" s="53">
        <v>30</v>
      </c>
      <c r="AH344" s="56"/>
      <c r="AI344" s="2">
        <v>500000</v>
      </c>
      <c r="AJ344" s="50"/>
      <c r="AK344" s="49"/>
      <c r="AL344" s="51"/>
      <c r="AM344" s="51"/>
      <c r="AN344" s="52">
        <v>0</v>
      </c>
      <c r="AO344" s="56"/>
    </row>
    <row r="345" spans="1:41" hidden="1">
      <c r="A345" s="56">
        <v>340</v>
      </c>
      <c r="B345" s="57" t="s">
        <v>2291</v>
      </c>
      <c r="C345" s="56" t="s">
        <v>30</v>
      </c>
      <c r="D345" s="56" t="s">
        <v>31</v>
      </c>
      <c r="E345" s="56" t="s">
        <v>2313</v>
      </c>
      <c r="F345" s="58" t="s">
        <v>2314</v>
      </c>
      <c r="G345" s="56" t="s">
        <v>32</v>
      </c>
      <c r="H345" s="59" t="s">
        <v>2315</v>
      </c>
      <c r="I345" s="56" t="s">
        <v>2837</v>
      </c>
      <c r="J345" s="47" t="s">
        <v>2316</v>
      </c>
      <c r="K345" s="47"/>
      <c r="L345" s="56">
        <v>2</v>
      </c>
      <c r="M345" s="56" t="s">
        <v>2317</v>
      </c>
      <c r="N345" s="56" t="s">
        <v>2318</v>
      </c>
      <c r="O345" s="47" t="s">
        <v>567</v>
      </c>
      <c r="P345" s="158" t="s">
        <v>2319</v>
      </c>
      <c r="Q345" s="158" t="s">
        <v>2313</v>
      </c>
      <c r="R345" s="48"/>
      <c r="S345" s="54"/>
      <c r="T345" s="56"/>
      <c r="U345" s="56"/>
      <c r="V345" s="55">
        <v>100</v>
      </c>
      <c r="W345" s="56" t="s">
        <v>41</v>
      </c>
      <c r="X345" s="56" t="s">
        <v>33</v>
      </c>
      <c r="Y345" s="61">
        <v>3</v>
      </c>
      <c r="Z345" s="49">
        <v>0</v>
      </c>
      <c r="AA345" s="65" t="e">
        <v>#REF!</v>
      </c>
      <c r="AB345" s="83" t="e">
        <v>#REF!</v>
      </c>
      <c r="AC345" s="83" t="s">
        <v>30</v>
      </c>
      <c r="AD345" s="81" t="e">
        <v>#REF!</v>
      </c>
      <c r="AE345" s="81" t="e">
        <v>#REF!</v>
      </c>
      <c r="AF345" s="60" t="e">
        <v>#REF!</v>
      </c>
      <c r="AG345" s="53">
        <v>30</v>
      </c>
      <c r="AH345" s="56"/>
      <c r="AI345" s="2">
        <v>300000</v>
      </c>
      <c r="AJ345" s="50"/>
      <c r="AK345" s="49"/>
      <c r="AL345" s="51"/>
      <c r="AM345" s="51"/>
      <c r="AN345" s="52">
        <v>0</v>
      </c>
      <c r="AO345" s="56"/>
    </row>
    <row r="346" spans="1:41" hidden="1">
      <c r="A346" s="56">
        <v>341</v>
      </c>
      <c r="B346" s="57" t="s">
        <v>2291</v>
      </c>
      <c r="C346" s="56" t="s">
        <v>30</v>
      </c>
      <c r="D346" s="56" t="s">
        <v>31</v>
      </c>
      <c r="E346" s="56" t="s">
        <v>1429</v>
      </c>
      <c r="F346" s="58" t="s">
        <v>2320</v>
      </c>
      <c r="G346" s="56" t="s">
        <v>32</v>
      </c>
      <c r="H346" s="59" t="s">
        <v>2321</v>
      </c>
      <c r="I346" s="56" t="s">
        <v>2837</v>
      </c>
      <c r="J346" s="47" t="s">
        <v>2322</v>
      </c>
      <c r="K346" s="47"/>
      <c r="L346" s="56">
        <v>1</v>
      </c>
      <c r="M346" s="56" t="s">
        <v>2323</v>
      </c>
      <c r="N346" s="56" t="s">
        <v>2324</v>
      </c>
      <c r="O346" s="47" t="s">
        <v>196</v>
      </c>
      <c r="P346" s="158" t="s">
        <v>2325</v>
      </c>
      <c r="Q346" s="158" t="s">
        <v>1429</v>
      </c>
      <c r="R346" s="48"/>
      <c r="S346" s="54"/>
      <c r="T346" s="56"/>
      <c r="U346" s="56"/>
      <c r="V346" s="55">
        <v>92</v>
      </c>
      <c r="W346" s="56" t="s">
        <v>180</v>
      </c>
      <c r="X346" s="56"/>
      <c r="Y346" s="61">
        <v>4</v>
      </c>
      <c r="Z346" s="49">
        <v>34000</v>
      </c>
      <c r="AA346" s="65" t="e">
        <v>#REF!</v>
      </c>
      <c r="AB346" s="83" t="e">
        <v>#REF!</v>
      </c>
      <c r="AC346" s="83" t="s">
        <v>30</v>
      </c>
      <c r="AD346" s="81" t="e">
        <v>#REF!</v>
      </c>
      <c r="AE346" s="81" t="e">
        <v>#REF!</v>
      </c>
      <c r="AF346" s="60" t="e">
        <v>#REF!</v>
      </c>
      <c r="AG346" s="53">
        <v>30</v>
      </c>
      <c r="AH346" s="56"/>
      <c r="AI346" s="2">
        <v>300000</v>
      </c>
      <c r="AJ346" s="50"/>
      <c r="AK346" s="49"/>
      <c r="AL346" s="51"/>
      <c r="AM346" s="51"/>
      <c r="AN346" s="52"/>
      <c r="AO346" s="56"/>
    </row>
    <row r="347" spans="1:41" hidden="1">
      <c r="A347" s="56">
        <v>342</v>
      </c>
      <c r="B347" s="57" t="s">
        <v>2291</v>
      </c>
      <c r="C347" s="56" t="s">
        <v>30</v>
      </c>
      <c r="D347" s="56" t="s">
        <v>31</v>
      </c>
      <c r="E347" s="56" t="s">
        <v>2326</v>
      </c>
      <c r="F347" s="58" t="s">
        <v>2327</v>
      </c>
      <c r="G347" s="56" t="s">
        <v>136</v>
      </c>
      <c r="H347" s="107" t="s">
        <v>2328</v>
      </c>
      <c r="I347" s="56" t="s">
        <v>2837</v>
      </c>
      <c r="J347" s="47" t="s">
        <v>2329</v>
      </c>
      <c r="K347" s="47"/>
      <c r="L347" s="56">
        <v>1</v>
      </c>
      <c r="M347" s="56"/>
      <c r="N347" s="56" t="s">
        <v>2330</v>
      </c>
      <c r="O347" s="56" t="s">
        <v>141</v>
      </c>
      <c r="P347" s="159" t="s">
        <v>2331</v>
      </c>
      <c r="Q347" s="159" t="s">
        <v>2326</v>
      </c>
      <c r="R347" s="48"/>
      <c r="S347" s="54"/>
      <c r="T347" s="56"/>
      <c r="U347" s="56"/>
      <c r="V347" s="55">
        <v>98</v>
      </c>
      <c r="W347" s="56" t="s">
        <v>41</v>
      </c>
      <c r="X347" s="56" t="s">
        <v>128</v>
      </c>
      <c r="Y347" s="61"/>
      <c r="Z347" s="49"/>
      <c r="AA347" s="65" t="e">
        <v>#REF!</v>
      </c>
      <c r="AB347" s="83" t="e">
        <v>#REF!</v>
      </c>
      <c r="AC347" s="83" t="s">
        <v>30</v>
      </c>
      <c r="AD347" s="81" t="e">
        <v>#REF!</v>
      </c>
      <c r="AE347" s="81" t="e">
        <v>#REF!</v>
      </c>
      <c r="AF347" s="60" t="e">
        <v>#REF!</v>
      </c>
      <c r="AG347" s="53">
        <v>30</v>
      </c>
      <c r="AH347" s="56"/>
      <c r="AI347" s="2">
        <v>300000</v>
      </c>
      <c r="AJ347" s="50"/>
      <c r="AK347" s="49"/>
      <c r="AL347" s="51"/>
      <c r="AM347" s="51"/>
      <c r="AN347" s="52">
        <v>0</v>
      </c>
      <c r="AO347" s="56"/>
    </row>
    <row r="348" spans="1:41" hidden="1">
      <c r="A348" s="56">
        <v>343</v>
      </c>
      <c r="B348" s="57" t="s">
        <v>2291</v>
      </c>
      <c r="C348" s="56" t="s">
        <v>30</v>
      </c>
      <c r="D348" s="56" t="s">
        <v>31</v>
      </c>
      <c r="E348" s="56" t="s">
        <v>2332</v>
      </c>
      <c r="F348" s="58" t="s">
        <v>2333</v>
      </c>
      <c r="G348" s="56" t="s">
        <v>32</v>
      </c>
      <c r="H348" s="107" t="s">
        <v>2328</v>
      </c>
      <c r="I348" s="56" t="s">
        <v>2837</v>
      </c>
      <c r="J348" s="47" t="s">
        <v>2329</v>
      </c>
      <c r="K348" s="47"/>
      <c r="L348" s="56">
        <v>1</v>
      </c>
      <c r="M348" s="56"/>
      <c r="N348" s="56" t="s">
        <v>2330</v>
      </c>
      <c r="O348" s="56" t="s">
        <v>141</v>
      </c>
      <c r="P348" s="159" t="s">
        <v>2334</v>
      </c>
      <c r="Q348" s="159" t="s">
        <v>2332</v>
      </c>
      <c r="R348" s="48"/>
      <c r="S348" s="54"/>
      <c r="T348" s="56"/>
      <c r="U348" s="56"/>
      <c r="V348" s="55">
        <v>98</v>
      </c>
      <c r="W348" s="56" t="s">
        <v>41</v>
      </c>
      <c r="X348" s="56" t="s">
        <v>128</v>
      </c>
      <c r="Y348" s="61"/>
      <c r="Z348" s="49"/>
      <c r="AA348" s="65" t="e">
        <v>#REF!</v>
      </c>
      <c r="AB348" s="83" t="e">
        <v>#REF!</v>
      </c>
      <c r="AC348" s="83" t="s">
        <v>30</v>
      </c>
      <c r="AD348" s="81" t="e">
        <v>#REF!</v>
      </c>
      <c r="AE348" s="81" t="e">
        <v>#REF!</v>
      </c>
      <c r="AF348" s="60" t="e">
        <v>#REF!</v>
      </c>
      <c r="AG348" s="53">
        <v>30</v>
      </c>
      <c r="AH348" s="56"/>
      <c r="AI348" s="2">
        <v>300000</v>
      </c>
      <c r="AJ348" s="50"/>
      <c r="AK348" s="49"/>
      <c r="AL348" s="51"/>
      <c r="AM348" s="51"/>
      <c r="AN348" s="52">
        <v>0</v>
      </c>
      <c r="AO348" s="56"/>
    </row>
    <row r="349" spans="1:41" hidden="1">
      <c r="A349" s="56">
        <v>344</v>
      </c>
      <c r="B349" s="57" t="s">
        <v>2291</v>
      </c>
      <c r="C349" s="56" t="s">
        <v>30</v>
      </c>
      <c r="D349" s="56" t="s">
        <v>31</v>
      </c>
      <c r="E349" s="56" t="s">
        <v>2335</v>
      </c>
      <c r="F349" s="58" t="s">
        <v>2336</v>
      </c>
      <c r="G349" s="56" t="s">
        <v>136</v>
      </c>
      <c r="H349" s="107" t="s">
        <v>2328</v>
      </c>
      <c r="I349" s="56" t="s">
        <v>2837</v>
      </c>
      <c r="J349" s="47" t="s">
        <v>2329</v>
      </c>
      <c r="K349" s="47"/>
      <c r="L349" s="56">
        <v>2</v>
      </c>
      <c r="M349" s="56"/>
      <c r="N349" s="56" t="s">
        <v>2330</v>
      </c>
      <c r="O349" s="56" t="s">
        <v>141</v>
      </c>
      <c r="P349" s="159" t="s">
        <v>2337</v>
      </c>
      <c r="Q349" s="159" t="s">
        <v>2335</v>
      </c>
      <c r="R349" s="48"/>
      <c r="S349" s="54"/>
      <c r="T349" s="56"/>
      <c r="U349" s="56"/>
      <c r="V349" s="55">
        <v>98</v>
      </c>
      <c r="W349" s="56" t="s">
        <v>41</v>
      </c>
      <c r="X349" s="56" t="s">
        <v>128</v>
      </c>
      <c r="Y349" s="61"/>
      <c r="Z349" s="49"/>
      <c r="AA349" s="65" t="e">
        <v>#REF!</v>
      </c>
      <c r="AB349" s="83" t="e">
        <v>#REF!</v>
      </c>
      <c r="AC349" s="83" t="s">
        <v>30</v>
      </c>
      <c r="AD349" s="81" t="e">
        <v>#REF!</v>
      </c>
      <c r="AE349" s="81" t="e">
        <v>#REF!</v>
      </c>
      <c r="AF349" s="60" t="e">
        <v>#REF!</v>
      </c>
      <c r="AG349" s="53">
        <v>30</v>
      </c>
      <c r="AH349" s="56"/>
      <c r="AI349" s="2">
        <v>300000</v>
      </c>
      <c r="AJ349" s="50"/>
      <c r="AK349" s="49"/>
      <c r="AL349" s="51"/>
      <c r="AM349" s="51"/>
      <c r="AN349" s="52">
        <v>0</v>
      </c>
      <c r="AO349" s="56"/>
    </row>
    <row r="350" spans="1:41" hidden="1">
      <c r="A350" s="56">
        <v>345</v>
      </c>
      <c r="B350" s="57" t="s">
        <v>2291</v>
      </c>
      <c r="C350" s="56" t="s">
        <v>30</v>
      </c>
      <c r="D350" s="56" t="s">
        <v>31</v>
      </c>
      <c r="E350" s="56" t="s">
        <v>1911</v>
      </c>
      <c r="F350" s="58" t="s">
        <v>2338</v>
      </c>
      <c r="G350" s="56" t="s">
        <v>136</v>
      </c>
      <c r="H350" s="107" t="s">
        <v>2328</v>
      </c>
      <c r="I350" s="56" t="s">
        <v>2837</v>
      </c>
      <c r="J350" s="47" t="s">
        <v>2329</v>
      </c>
      <c r="K350" s="47"/>
      <c r="L350" s="56">
        <v>3</v>
      </c>
      <c r="M350" s="56"/>
      <c r="N350" s="56" t="s">
        <v>2330</v>
      </c>
      <c r="O350" s="56" t="s">
        <v>141</v>
      </c>
      <c r="P350" s="159" t="s">
        <v>2339</v>
      </c>
      <c r="Q350" s="159" t="s">
        <v>1911</v>
      </c>
      <c r="R350" s="48"/>
      <c r="S350" s="54"/>
      <c r="T350" s="56"/>
      <c r="U350" s="56"/>
      <c r="V350" s="55">
        <v>98</v>
      </c>
      <c r="W350" s="56" t="s">
        <v>41</v>
      </c>
      <c r="X350" s="56" t="s">
        <v>128</v>
      </c>
      <c r="Y350" s="61"/>
      <c r="Z350" s="49"/>
      <c r="AA350" s="65" t="e">
        <v>#REF!</v>
      </c>
      <c r="AB350" s="83" t="e">
        <v>#REF!</v>
      </c>
      <c r="AC350" s="83" t="s">
        <v>30</v>
      </c>
      <c r="AD350" s="81" t="e">
        <v>#REF!</v>
      </c>
      <c r="AE350" s="81" t="e">
        <v>#REF!</v>
      </c>
      <c r="AF350" s="60" t="e">
        <v>#REF!</v>
      </c>
      <c r="AG350" s="53">
        <v>30</v>
      </c>
      <c r="AH350" s="56"/>
      <c r="AI350" s="2">
        <v>300000</v>
      </c>
      <c r="AJ350" s="50"/>
      <c r="AK350" s="49"/>
      <c r="AL350" s="51"/>
      <c r="AM350" s="51"/>
      <c r="AN350" s="52">
        <v>0</v>
      </c>
      <c r="AO350" s="56"/>
    </row>
    <row r="351" spans="1:41" hidden="1">
      <c r="A351" s="56">
        <v>346</v>
      </c>
      <c r="B351" s="57" t="s">
        <v>2291</v>
      </c>
      <c r="C351" s="56" t="s">
        <v>30</v>
      </c>
      <c r="D351" s="56" t="s">
        <v>31</v>
      </c>
      <c r="E351" s="56" t="s">
        <v>2340</v>
      </c>
      <c r="F351" s="58" t="s">
        <v>2341</v>
      </c>
      <c r="G351" s="56" t="s">
        <v>32</v>
      </c>
      <c r="H351" s="107" t="s">
        <v>2328</v>
      </c>
      <c r="I351" s="56" t="s">
        <v>2837</v>
      </c>
      <c r="J351" s="47" t="s">
        <v>2329</v>
      </c>
      <c r="K351" s="47"/>
      <c r="L351" s="56">
        <v>3</v>
      </c>
      <c r="M351" s="56"/>
      <c r="N351" s="56" t="s">
        <v>2330</v>
      </c>
      <c r="O351" s="56" t="s">
        <v>141</v>
      </c>
      <c r="P351" s="159" t="s">
        <v>2342</v>
      </c>
      <c r="Q351" s="159" t="s">
        <v>2343</v>
      </c>
      <c r="R351" s="48"/>
      <c r="S351" s="54"/>
      <c r="T351" s="56"/>
      <c r="U351" s="56"/>
      <c r="V351" s="55">
        <v>98</v>
      </c>
      <c r="W351" s="56" t="s">
        <v>41</v>
      </c>
      <c r="X351" s="56" t="s">
        <v>128</v>
      </c>
      <c r="Y351" s="61"/>
      <c r="Z351" s="49"/>
      <c r="AA351" s="65" t="e">
        <v>#REF!</v>
      </c>
      <c r="AB351" s="83" t="e">
        <v>#REF!</v>
      </c>
      <c r="AC351" s="83" t="s">
        <v>30</v>
      </c>
      <c r="AD351" s="81" t="e">
        <v>#REF!</v>
      </c>
      <c r="AE351" s="81" t="e">
        <v>#REF!</v>
      </c>
      <c r="AF351" s="60" t="e">
        <v>#REF!</v>
      </c>
      <c r="AG351" s="53">
        <v>30</v>
      </c>
      <c r="AH351" s="56"/>
      <c r="AI351" s="2">
        <v>300000</v>
      </c>
      <c r="AJ351" s="50"/>
      <c r="AK351" s="49"/>
      <c r="AL351" s="51"/>
      <c r="AM351" s="51"/>
      <c r="AN351" s="52">
        <v>0</v>
      </c>
      <c r="AO351" s="56"/>
    </row>
    <row r="352" spans="1:41" hidden="1">
      <c r="A352" s="56">
        <v>347</v>
      </c>
      <c r="B352" s="57" t="s">
        <v>2291</v>
      </c>
      <c r="C352" s="56" t="s">
        <v>30</v>
      </c>
      <c r="D352" s="56" t="s">
        <v>31</v>
      </c>
      <c r="E352" s="56" t="s">
        <v>2344</v>
      </c>
      <c r="F352" s="58" t="s">
        <v>2341</v>
      </c>
      <c r="G352" s="56" t="s">
        <v>32</v>
      </c>
      <c r="H352" s="107" t="s">
        <v>2328</v>
      </c>
      <c r="I352" s="56" t="s">
        <v>2837</v>
      </c>
      <c r="J352" s="47" t="s">
        <v>2329</v>
      </c>
      <c r="K352" s="47"/>
      <c r="L352" s="56">
        <v>3</v>
      </c>
      <c r="M352" s="56"/>
      <c r="N352" s="56" t="s">
        <v>2330</v>
      </c>
      <c r="O352" s="56" t="s">
        <v>141</v>
      </c>
      <c r="P352" s="159" t="s">
        <v>2345</v>
      </c>
      <c r="Q352" s="159" t="s">
        <v>2344</v>
      </c>
      <c r="R352" s="48"/>
      <c r="S352" s="54"/>
      <c r="T352" s="56"/>
      <c r="U352" s="56"/>
      <c r="V352" s="55">
        <v>98</v>
      </c>
      <c r="W352" s="56" t="s">
        <v>41</v>
      </c>
      <c r="X352" s="56" t="s">
        <v>128</v>
      </c>
      <c r="Y352" s="61"/>
      <c r="Z352" s="49"/>
      <c r="AA352" s="65" t="e">
        <v>#REF!</v>
      </c>
      <c r="AB352" s="83" t="e">
        <v>#REF!</v>
      </c>
      <c r="AC352" s="83" t="s">
        <v>30</v>
      </c>
      <c r="AD352" s="81" t="e">
        <v>#REF!</v>
      </c>
      <c r="AE352" s="81" t="e">
        <v>#REF!</v>
      </c>
      <c r="AF352" s="60" t="e">
        <v>#REF!</v>
      </c>
      <c r="AG352" s="53">
        <v>30</v>
      </c>
      <c r="AH352" s="56"/>
      <c r="AI352" s="2">
        <v>300000</v>
      </c>
      <c r="AJ352" s="50"/>
      <c r="AK352" s="49"/>
      <c r="AL352" s="51"/>
      <c r="AM352" s="51"/>
      <c r="AN352" s="52">
        <v>0</v>
      </c>
      <c r="AO352" s="56"/>
    </row>
    <row r="353" spans="1:41" hidden="1">
      <c r="A353" s="56">
        <v>348</v>
      </c>
      <c r="B353" s="57" t="s">
        <v>2291</v>
      </c>
      <c r="C353" s="56" t="s">
        <v>30</v>
      </c>
      <c r="D353" s="56" t="s">
        <v>31</v>
      </c>
      <c r="E353" s="56" t="s">
        <v>2346</v>
      </c>
      <c r="F353" s="58" t="s">
        <v>2347</v>
      </c>
      <c r="G353" s="56" t="s">
        <v>136</v>
      </c>
      <c r="H353" s="107" t="s">
        <v>2328</v>
      </c>
      <c r="I353" s="56" t="s">
        <v>2837</v>
      </c>
      <c r="J353" s="47" t="s">
        <v>2329</v>
      </c>
      <c r="K353" s="47"/>
      <c r="L353" s="56">
        <v>3</v>
      </c>
      <c r="M353" s="56"/>
      <c r="N353" s="56" t="s">
        <v>2330</v>
      </c>
      <c r="O353" s="56" t="s">
        <v>141</v>
      </c>
      <c r="P353" s="159" t="s">
        <v>2348</v>
      </c>
      <c r="Q353" s="159" t="s">
        <v>2346</v>
      </c>
      <c r="R353" s="48"/>
      <c r="S353" s="54"/>
      <c r="T353" s="56"/>
      <c r="U353" s="56"/>
      <c r="V353" s="55">
        <v>98</v>
      </c>
      <c r="W353" s="56" t="s">
        <v>41</v>
      </c>
      <c r="X353" s="56" t="s">
        <v>128</v>
      </c>
      <c r="Y353" s="61"/>
      <c r="Z353" s="49"/>
      <c r="AA353" s="65" t="e">
        <v>#REF!</v>
      </c>
      <c r="AB353" s="83" t="e">
        <v>#REF!</v>
      </c>
      <c r="AC353" s="83" t="s">
        <v>30</v>
      </c>
      <c r="AD353" s="81" t="e">
        <v>#REF!</v>
      </c>
      <c r="AE353" s="81" t="e">
        <v>#REF!</v>
      </c>
      <c r="AF353" s="60" t="e">
        <v>#REF!</v>
      </c>
      <c r="AG353" s="53">
        <v>30</v>
      </c>
      <c r="AH353" s="56"/>
      <c r="AI353" s="2">
        <v>300000</v>
      </c>
      <c r="AJ353" s="50"/>
      <c r="AK353" s="49"/>
      <c r="AL353" s="51"/>
      <c r="AM353" s="51"/>
      <c r="AN353" s="52">
        <v>0</v>
      </c>
      <c r="AO353" s="56"/>
    </row>
    <row r="354" spans="1:41" hidden="1">
      <c r="A354" s="56">
        <v>349</v>
      </c>
      <c r="B354" s="57" t="s">
        <v>2291</v>
      </c>
      <c r="C354" s="56" t="s">
        <v>30</v>
      </c>
      <c r="D354" s="56" t="s">
        <v>31</v>
      </c>
      <c r="E354" s="56" t="s">
        <v>2349</v>
      </c>
      <c r="F354" s="58" t="s">
        <v>2350</v>
      </c>
      <c r="G354" s="56" t="s">
        <v>136</v>
      </c>
      <c r="H354" s="107" t="s">
        <v>2328</v>
      </c>
      <c r="I354" s="56" t="s">
        <v>2837</v>
      </c>
      <c r="J354" s="47" t="s">
        <v>2329</v>
      </c>
      <c r="K354" s="47"/>
      <c r="L354" s="56">
        <v>2</v>
      </c>
      <c r="M354" s="56"/>
      <c r="N354" s="56" t="s">
        <v>2330</v>
      </c>
      <c r="O354" s="56" t="s">
        <v>141</v>
      </c>
      <c r="P354" s="159" t="s">
        <v>2351</v>
      </c>
      <c r="Q354" s="159" t="s">
        <v>2349</v>
      </c>
      <c r="R354" s="48"/>
      <c r="S354" s="54"/>
      <c r="T354" s="56"/>
      <c r="U354" s="56"/>
      <c r="V354" s="55">
        <v>98</v>
      </c>
      <c r="W354" s="56" t="s">
        <v>41</v>
      </c>
      <c r="X354" s="56" t="s">
        <v>128</v>
      </c>
      <c r="Y354" s="61"/>
      <c r="Z354" s="49"/>
      <c r="AA354" s="65" t="e">
        <v>#REF!</v>
      </c>
      <c r="AB354" s="83" t="e">
        <v>#REF!</v>
      </c>
      <c r="AC354" s="83" t="s">
        <v>30</v>
      </c>
      <c r="AD354" s="81" t="e">
        <v>#REF!</v>
      </c>
      <c r="AE354" s="81" t="e">
        <v>#REF!</v>
      </c>
      <c r="AF354" s="60" t="e">
        <v>#REF!</v>
      </c>
      <c r="AG354" s="53">
        <v>30</v>
      </c>
      <c r="AH354" s="56"/>
      <c r="AI354" s="2">
        <v>300000</v>
      </c>
      <c r="AJ354" s="50"/>
      <c r="AK354" s="49"/>
      <c r="AL354" s="51"/>
      <c r="AM354" s="51"/>
      <c r="AN354" s="52">
        <v>0</v>
      </c>
      <c r="AO354" s="56"/>
    </row>
    <row r="355" spans="1:41" hidden="1">
      <c r="A355" s="56">
        <v>350</v>
      </c>
      <c r="B355" s="57" t="s">
        <v>2291</v>
      </c>
      <c r="C355" s="56" t="s">
        <v>30</v>
      </c>
      <c r="D355" s="56" t="s">
        <v>31</v>
      </c>
      <c r="E355" s="56" t="s">
        <v>2352</v>
      </c>
      <c r="F355" s="58" t="s">
        <v>2353</v>
      </c>
      <c r="G355" s="56" t="s">
        <v>32</v>
      </c>
      <c r="H355" s="107" t="s">
        <v>2328</v>
      </c>
      <c r="I355" s="56" t="s">
        <v>2837</v>
      </c>
      <c r="J355" s="47" t="s">
        <v>2329</v>
      </c>
      <c r="K355" s="47"/>
      <c r="L355" s="56">
        <v>2</v>
      </c>
      <c r="M355" s="56"/>
      <c r="N355" s="56" t="s">
        <v>2330</v>
      </c>
      <c r="O355" s="56" t="s">
        <v>141</v>
      </c>
      <c r="P355" s="159" t="s">
        <v>2354</v>
      </c>
      <c r="Q355" s="159" t="s">
        <v>2352</v>
      </c>
      <c r="R355" s="48"/>
      <c r="S355" s="54"/>
      <c r="T355" s="56"/>
      <c r="U355" s="56"/>
      <c r="V355" s="55">
        <v>98</v>
      </c>
      <c r="W355" s="56" t="s">
        <v>41</v>
      </c>
      <c r="X355" s="56" t="s">
        <v>128</v>
      </c>
      <c r="Y355" s="61"/>
      <c r="Z355" s="49"/>
      <c r="AA355" s="65" t="e">
        <v>#REF!</v>
      </c>
      <c r="AB355" s="83" t="e">
        <v>#REF!</v>
      </c>
      <c r="AC355" s="83" t="s">
        <v>30</v>
      </c>
      <c r="AD355" s="81" t="e">
        <v>#REF!</v>
      </c>
      <c r="AE355" s="81" t="e">
        <v>#REF!</v>
      </c>
      <c r="AF355" s="60" t="e">
        <v>#REF!</v>
      </c>
      <c r="AG355" s="53">
        <v>30</v>
      </c>
      <c r="AH355" s="56"/>
      <c r="AI355" s="2">
        <v>300000</v>
      </c>
      <c r="AJ355" s="50"/>
      <c r="AK355" s="49"/>
      <c r="AL355" s="51"/>
      <c r="AM355" s="51"/>
      <c r="AN355" s="52">
        <v>0</v>
      </c>
      <c r="AO355" s="56"/>
    </row>
    <row r="356" spans="1:41" hidden="1">
      <c r="A356" s="56">
        <v>351</v>
      </c>
      <c r="B356" s="57" t="s">
        <v>2291</v>
      </c>
      <c r="C356" s="56" t="s">
        <v>30</v>
      </c>
      <c r="D356" s="56" t="s">
        <v>31</v>
      </c>
      <c r="E356" s="56" t="s">
        <v>2355</v>
      </c>
      <c r="F356" s="58" t="s">
        <v>2356</v>
      </c>
      <c r="G356" s="56" t="s">
        <v>32</v>
      </c>
      <c r="H356" s="107" t="s">
        <v>2328</v>
      </c>
      <c r="I356" s="56" t="s">
        <v>2837</v>
      </c>
      <c r="J356" s="47" t="s">
        <v>2329</v>
      </c>
      <c r="K356" s="47"/>
      <c r="L356" s="56">
        <v>1</v>
      </c>
      <c r="M356" s="56"/>
      <c r="N356" s="56" t="s">
        <v>2330</v>
      </c>
      <c r="O356" s="56" t="s">
        <v>141</v>
      </c>
      <c r="P356" s="159" t="s">
        <v>2357</v>
      </c>
      <c r="Q356" s="159" t="s">
        <v>2355</v>
      </c>
      <c r="R356" s="48"/>
      <c r="S356" s="54"/>
      <c r="T356" s="56"/>
      <c r="U356" s="56"/>
      <c r="V356" s="55">
        <v>98</v>
      </c>
      <c r="W356" s="56" t="s">
        <v>41</v>
      </c>
      <c r="X356" s="56" t="s">
        <v>128</v>
      </c>
      <c r="Y356" s="61"/>
      <c r="Z356" s="49"/>
      <c r="AA356" s="65" t="e">
        <v>#REF!</v>
      </c>
      <c r="AB356" s="83" t="e">
        <v>#REF!</v>
      </c>
      <c r="AC356" s="83" t="s">
        <v>30</v>
      </c>
      <c r="AD356" s="81" t="e">
        <v>#REF!</v>
      </c>
      <c r="AE356" s="81" t="e">
        <v>#REF!</v>
      </c>
      <c r="AF356" s="60" t="e">
        <v>#REF!</v>
      </c>
      <c r="AG356" s="53">
        <v>30</v>
      </c>
      <c r="AH356" s="56"/>
      <c r="AI356" s="2">
        <v>300000</v>
      </c>
      <c r="AJ356" s="50"/>
      <c r="AK356" s="49"/>
      <c r="AL356" s="51"/>
      <c r="AM356" s="51"/>
      <c r="AN356" s="52">
        <v>0</v>
      </c>
      <c r="AO356" s="56"/>
    </row>
    <row r="357" spans="1:41" hidden="1">
      <c r="A357" s="56">
        <v>352</v>
      </c>
      <c r="B357" s="57" t="s">
        <v>2291</v>
      </c>
      <c r="C357" s="56" t="s">
        <v>30</v>
      </c>
      <c r="D357" s="56" t="s">
        <v>31</v>
      </c>
      <c r="E357" s="56" t="s">
        <v>2358</v>
      </c>
      <c r="F357" s="58" t="s">
        <v>2359</v>
      </c>
      <c r="G357" s="56" t="s">
        <v>32</v>
      </c>
      <c r="H357" s="107" t="s">
        <v>2328</v>
      </c>
      <c r="I357" s="56" t="s">
        <v>2837</v>
      </c>
      <c r="J357" s="47" t="s">
        <v>2329</v>
      </c>
      <c r="K357" s="47"/>
      <c r="L357" s="56">
        <v>1</v>
      </c>
      <c r="M357" s="56"/>
      <c r="N357" s="56" t="s">
        <v>2330</v>
      </c>
      <c r="O357" s="56" t="s">
        <v>141</v>
      </c>
      <c r="P357" s="159" t="s">
        <v>2360</v>
      </c>
      <c r="Q357" s="159" t="s">
        <v>2358</v>
      </c>
      <c r="R357" s="48"/>
      <c r="S357" s="54"/>
      <c r="T357" s="56"/>
      <c r="U357" s="56"/>
      <c r="V357" s="55">
        <v>98</v>
      </c>
      <c r="W357" s="56" t="s">
        <v>41</v>
      </c>
      <c r="X357" s="56" t="s">
        <v>128</v>
      </c>
      <c r="Y357" s="61"/>
      <c r="Z357" s="49"/>
      <c r="AA357" s="65" t="e">
        <v>#REF!</v>
      </c>
      <c r="AB357" s="83" t="e">
        <v>#REF!</v>
      </c>
      <c r="AC357" s="83" t="s">
        <v>30</v>
      </c>
      <c r="AD357" s="81" t="e">
        <v>#REF!</v>
      </c>
      <c r="AE357" s="81" t="e">
        <v>#REF!</v>
      </c>
      <c r="AF357" s="60" t="e">
        <v>#REF!</v>
      </c>
      <c r="AG357" s="53">
        <v>30</v>
      </c>
      <c r="AH357" s="56"/>
      <c r="AI357" s="2">
        <v>300000</v>
      </c>
      <c r="AJ357" s="50"/>
      <c r="AK357" s="49"/>
      <c r="AL357" s="51"/>
      <c r="AM357" s="51"/>
      <c r="AN357" s="52">
        <v>0</v>
      </c>
      <c r="AO357" s="56"/>
    </row>
    <row r="358" spans="1:41" hidden="1">
      <c r="A358" s="56">
        <v>353</v>
      </c>
      <c r="B358" s="57" t="s">
        <v>2291</v>
      </c>
      <c r="C358" s="56" t="s">
        <v>30</v>
      </c>
      <c r="D358" s="56" t="s">
        <v>31</v>
      </c>
      <c r="E358" s="56" t="s">
        <v>2361</v>
      </c>
      <c r="F358" s="58" t="s">
        <v>2362</v>
      </c>
      <c r="G358" s="56" t="s">
        <v>136</v>
      </c>
      <c r="H358" s="107" t="s">
        <v>2328</v>
      </c>
      <c r="I358" s="56" t="s">
        <v>2838</v>
      </c>
      <c r="J358" s="31" t="s">
        <v>2363</v>
      </c>
      <c r="K358" s="47"/>
      <c r="L358" s="56">
        <v>3</v>
      </c>
      <c r="M358" s="56"/>
      <c r="N358" s="56" t="s">
        <v>2330</v>
      </c>
      <c r="O358" s="56" t="s">
        <v>141</v>
      </c>
      <c r="P358" s="159" t="s">
        <v>2364</v>
      </c>
      <c r="Q358" s="159" t="s">
        <v>2361</v>
      </c>
      <c r="R358" s="48"/>
      <c r="S358" s="54"/>
      <c r="T358" s="56"/>
      <c r="U358" s="56"/>
      <c r="V358" s="55">
        <v>98</v>
      </c>
      <c r="W358" s="56" t="s">
        <v>41</v>
      </c>
      <c r="X358" s="56" t="s">
        <v>128</v>
      </c>
      <c r="Y358" s="61"/>
      <c r="Z358" s="49"/>
      <c r="AA358" s="65" t="e">
        <v>#REF!</v>
      </c>
      <c r="AB358" s="83" t="e">
        <v>#REF!</v>
      </c>
      <c r="AC358" s="83" t="s">
        <v>30</v>
      </c>
      <c r="AD358" s="81" t="e">
        <v>#REF!</v>
      </c>
      <c r="AE358" s="81" t="e">
        <v>#REF!</v>
      </c>
      <c r="AF358" s="60" t="e">
        <v>#REF!</v>
      </c>
      <c r="AG358" s="53">
        <v>30</v>
      </c>
      <c r="AH358" s="56"/>
      <c r="AI358" s="2">
        <v>500000</v>
      </c>
      <c r="AJ358" s="50"/>
      <c r="AK358" s="49"/>
      <c r="AL358" s="51"/>
      <c r="AM358" s="51"/>
      <c r="AN358" s="52">
        <v>0</v>
      </c>
      <c r="AO358" s="56"/>
    </row>
    <row r="359" spans="1:41" hidden="1">
      <c r="A359" s="56">
        <v>354</v>
      </c>
      <c r="B359" s="57" t="s">
        <v>2291</v>
      </c>
      <c r="C359" s="56" t="s">
        <v>30</v>
      </c>
      <c r="D359" s="56" t="s">
        <v>31</v>
      </c>
      <c r="E359" s="56" t="s">
        <v>2365</v>
      </c>
      <c r="F359" s="58" t="s">
        <v>2366</v>
      </c>
      <c r="G359" s="56" t="s">
        <v>136</v>
      </c>
      <c r="H359" s="107" t="s">
        <v>2328</v>
      </c>
      <c r="I359" s="56" t="s">
        <v>2838</v>
      </c>
      <c r="J359" s="31" t="s">
        <v>2363</v>
      </c>
      <c r="K359" s="47"/>
      <c r="L359" s="56">
        <v>2</v>
      </c>
      <c r="M359" s="56"/>
      <c r="N359" s="56" t="s">
        <v>2330</v>
      </c>
      <c r="O359" s="56" t="s">
        <v>141</v>
      </c>
      <c r="P359" s="159" t="s">
        <v>2367</v>
      </c>
      <c r="Q359" s="159" t="s">
        <v>2365</v>
      </c>
      <c r="R359" s="48"/>
      <c r="S359" s="54"/>
      <c r="T359" s="56"/>
      <c r="U359" s="56"/>
      <c r="V359" s="55">
        <v>98</v>
      </c>
      <c r="W359" s="56" t="s">
        <v>41</v>
      </c>
      <c r="X359" s="56" t="s">
        <v>128</v>
      </c>
      <c r="Y359" s="61"/>
      <c r="Z359" s="49"/>
      <c r="AA359" s="65" t="e">
        <v>#REF!</v>
      </c>
      <c r="AB359" s="83" t="e">
        <v>#REF!</v>
      </c>
      <c r="AC359" s="83" t="s">
        <v>30</v>
      </c>
      <c r="AD359" s="81" t="e">
        <v>#REF!</v>
      </c>
      <c r="AE359" s="81" t="e">
        <v>#REF!</v>
      </c>
      <c r="AF359" s="60" t="e">
        <v>#REF!</v>
      </c>
      <c r="AG359" s="53">
        <v>30</v>
      </c>
      <c r="AH359" s="56"/>
      <c r="AI359" s="2">
        <v>500000</v>
      </c>
      <c r="AJ359" s="50"/>
      <c r="AK359" s="49"/>
      <c r="AL359" s="51"/>
      <c r="AM359" s="51"/>
      <c r="AN359" s="52">
        <v>0</v>
      </c>
      <c r="AO359" s="56"/>
    </row>
    <row r="360" spans="1:41" hidden="1">
      <c r="A360" s="56">
        <v>355</v>
      </c>
      <c r="B360" s="57" t="s">
        <v>2291</v>
      </c>
      <c r="C360" s="56" t="s">
        <v>30</v>
      </c>
      <c r="D360" s="56" t="s">
        <v>31</v>
      </c>
      <c r="E360" s="56" t="s">
        <v>2368</v>
      </c>
      <c r="F360" s="58" t="s">
        <v>2369</v>
      </c>
      <c r="G360" s="56" t="s">
        <v>136</v>
      </c>
      <c r="H360" s="107" t="s">
        <v>2328</v>
      </c>
      <c r="I360" s="56" t="s">
        <v>2838</v>
      </c>
      <c r="J360" s="31" t="s">
        <v>2363</v>
      </c>
      <c r="K360" s="47"/>
      <c r="L360" s="56">
        <v>2</v>
      </c>
      <c r="M360" s="56"/>
      <c r="N360" s="56" t="s">
        <v>2330</v>
      </c>
      <c r="O360" s="56" t="s">
        <v>141</v>
      </c>
      <c r="P360" s="159" t="s">
        <v>2370</v>
      </c>
      <c r="Q360" s="159" t="s">
        <v>2368</v>
      </c>
      <c r="R360" s="48"/>
      <c r="S360" s="54"/>
      <c r="T360" s="56"/>
      <c r="U360" s="56"/>
      <c r="V360" s="55">
        <v>98</v>
      </c>
      <c r="W360" s="56" t="s">
        <v>41</v>
      </c>
      <c r="X360" s="56" t="s">
        <v>128</v>
      </c>
      <c r="Y360" s="61"/>
      <c r="Z360" s="49"/>
      <c r="AA360" s="65" t="e">
        <v>#REF!</v>
      </c>
      <c r="AB360" s="83" t="e">
        <v>#REF!</v>
      </c>
      <c r="AC360" s="83" t="s">
        <v>30</v>
      </c>
      <c r="AD360" s="81" t="e">
        <v>#REF!</v>
      </c>
      <c r="AE360" s="81" t="e">
        <v>#REF!</v>
      </c>
      <c r="AF360" s="60" t="e">
        <v>#REF!</v>
      </c>
      <c r="AG360" s="53">
        <v>30</v>
      </c>
      <c r="AH360" s="56"/>
      <c r="AI360" s="2">
        <v>500000</v>
      </c>
      <c r="AJ360" s="50"/>
      <c r="AK360" s="49"/>
      <c r="AL360" s="51"/>
      <c r="AM360" s="51"/>
      <c r="AN360" s="52">
        <v>0</v>
      </c>
      <c r="AO360" s="56"/>
    </row>
    <row r="361" spans="1:41" hidden="1">
      <c r="A361" s="56">
        <v>356</v>
      </c>
      <c r="B361" s="57" t="s">
        <v>2291</v>
      </c>
      <c r="C361" s="56" t="s">
        <v>30</v>
      </c>
      <c r="D361" s="56" t="s">
        <v>31</v>
      </c>
      <c r="E361" s="56" t="s">
        <v>2371</v>
      </c>
      <c r="F361" s="58" t="s">
        <v>2372</v>
      </c>
      <c r="G361" s="56" t="s">
        <v>136</v>
      </c>
      <c r="H361" s="107" t="s">
        <v>2328</v>
      </c>
      <c r="I361" s="56" t="s">
        <v>2838</v>
      </c>
      <c r="J361" s="31" t="s">
        <v>2363</v>
      </c>
      <c r="K361" s="47"/>
      <c r="L361" s="56">
        <v>3</v>
      </c>
      <c r="M361" s="56"/>
      <c r="N361" s="56" t="s">
        <v>2330</v>
      </c>
      <c r="O361" s="56" t="s">
        <v>141</v>
      </c>
      <c r="P361" s="159" t="s">
        <v>2373</v>
      </c>
      <c r="Q361" s="159" t="s">
        <v>2371</v>
      </c>
      <c r="R361" s="48"/>
      <c r="S361" s="54"/>
      <c r="T361" s="56"/>
      <c r="U361" s="56"/>
      <c r="V361" s="55">
        <v>98</v>
      </c>
      <c r="W361" s="56" t="s">
        <v>41</v>
      </c>
      <c r="X361" s="56" t="s">
        <v>128</v>
      </c>
      <c r="Y361" s="61"/>
      <c r="Z361" s="49"/>
      <c r="AA361" s="65" t="e">
        <v>#REF!</v>
      </c>
      <c r="AB361" s="83" t="e">
        <v>#REF!</v>
      </c>
      <c r="AC361" s="83" t="s">
        <v>30</v>
      </c>
      <c r="AD361" s="81" t="e">
        <v>#REF!</v>
      </c>
      <c r="AE361" s="81" t="e">
        <v>#REF!</v>
      </c>
      <c r="AF361" s="60" t="e">
        <v>#REF!</v>
      </c>
      <c r="AG361" s="53">
        <v>30</v>
      </c>
      <c r="AH361" s="56"/>
      <c r="AI361" s="2">
        <v>500000</v>
      </c>
      <c r="AJ361" s="50"/>
      <c r="AK361" s="49"/>
      <c r="AL361" s="51"/>
      <c r="AM361" s="51"/>
      <c r="AN361" s="52">
        <v>0</v>
      </c>
      <c r="AO361" s="111"/>
    </row>
    <row r="362" spans="1:41" hidden="1">
      <c r="A362" s="56">
        <v>357</v>
      </c>
      <c r="B362" s="131" t="s">
        <v>2530</v>
      </c>
      <c r="C362" s="64" t="s">
        <v>2531</v>
      </c>
      <c r="D362" s="64" t="s">
        <v>2532</v>
      </c>
      <c r="E362" s="114" t="s">
        <v>2533</v>
      </c>
      <c r="F362" s="58" t="s">
        <v>2541</v>
      </c>
      <c r="G362" s="114" t="s">
        <v>2534</v>
      </c>
      <c r="H362" s="137" t="s">
        <v>2542</v>
      </c>
      <c r="I362" s="56" t="s">
        <v>2839</v>
      </c>
      <c r="J362" s="114" t="s">
        <v>2537</v>
      </c>
      <c r="K362" s="114" t="s">
        <v>2538</v>
      </c>
      <c r="L362" s="114">
        <v>2</v>
      </c>
      <c r="M362" s="114" t="s">
        <v>2539</v>
      </c>
      <c r="N362" s="114"/>
      <c r="O362" s="114" t="s">
        <v>2535</v>
      </c>
      <c r="P362" s="131" t="s">
        <v>2536</v>
      </c>
      <c r="Q362" s="131" t="s">
        <v>2533</v>
      </c>
      <c r="R362" s="131"/>
      <c r="S362" s="131"/>
      <c r="T362" s="64"/>
      <c r="U362" s="64"/>
      <c r="V362" s="131"/>
      <c r="W362" s="64"/>
      <c r="X362" s="64"/>
      <c r="Y362" s="64"/>
      <c r="Z362" s="64"/>
      <c r="AA362" s="131"/>
      <c r="AB362" s="131"/>
      <c r="AC362" s="131"/>
      <c r="AD362" s="131"/>
      <c r="AE362" s="131"/>
      <c r="AF362" s="131"/>
      <c r="AG362" s="64"/>
      <c r="AH362" s="64"/>
      <c r="AI362" s="102">
        <v>500000</v>
      </c>
      <c r="AJ362" s="64"/>
      <c r="AK362" s="64"/>
      <c r="AL362" s="64"/>
      <c r="AM362" s="64"/>
      <c r="AN362" s="131"/>
    </row>
    <row r="363" spans="1:41" hidden="1">
      <c r="A363" s="56">
        <v>358</v>
      </c>
      <c r="B363" s="131" t="s">
        <v>2530</v>
      </c>
      <c r="C363" s="64" t="s">
        <v>2531</v>
      </c>
      <c r="D363" s="64" t="s">
        <v>2532</v>
      </c>
      <c r="E363" s="114" t="s">
        <v>2540</v>
      </c>
      <c r="F363" s="58" t="s">
        <v>2372</v>
      </c>
      <c r="G363" s="114" t="s">
        <v>2534</v>
      </c>
      <c r="H363" s="137" t="s">
        <v>2543</v>
      </c>
      <c r="I363" s="56" t="s">
        <v>2838</v>
      </c>
      <c r="J363" s="114" t="s">
        <v>2544</v>
      </c>
      <c r="K363" s="114"/>
      <c r="L363" s="114">
        <v>1</v>
      </c>
      <c r="M363" s="114" t="s">
        <v>2545</v>
      </c>
      <c r="N363" s="114"/>
      <c r="O363" s="114" t="s">
        <v>2535</v>
      </c>
      <c r="P363" s="131" t="s">
        <v>2546</v>
      </c>
      <c r="Q363" s="131" t="s">
        <v>2547</v>
      </c>
      <c r="R363" s="131"/>
      <c r="S363" s="131"/>
      <c r="T363" s="64"/>
      <c r="U363" s="64"/>
      <c r="V363" s="131"/>
      <c r="W363" s="64"/>
      <c r="X363" s="64"/>
      <c r="Y363" s="64"/>
      <c r="Z363" s="64"/>
      <c r="AA363" s="131"/>
      <c r="AB363" s="131"/>
      <c r="AC363" s="131"/>
      <c r="AD363" s="131"/>
      <c r="AE363" s="131"/>
      <c r="AF363" s="131"/>
      <c r="AG363" s="64"/>
      <c r="AH363" s="64"/>
      <c r="AI363" s="102">
        <v>500000</v>
      </c>
      <c r="AJ363" s="64"/>
      <c r="AK363" s="64"/>
      <c r="AL363" s="64"/>
      <c r="AM363" s="64"/>
      <c r="AN363" s="131"/>
    </row>
    <row r="364" spans="1:41" hidden="1">
      <c r="A364" s="56">
        <v>359</v>
      </c>
      <c r="B364" s="57" t="str">
        <f t="shared" ref="B364:B388" si="40">MID(H364,4,3)</f>
        <v>순천시</v>
      </c>
      <c r="C364" s="56" t="s">
        <v>240</v>
      </c>
      <c r="D364" s="56" t="s">
        <v>2548</v>
      </c>
      <c r="E364" s="134" t="s">
        <v>2549</v>
      </c>
      <c r="F364" s="112" t="s">
        <v>2550</v>
      </c>
      <c r="G364" s="56" t="s">
        <v>2534</v>
      </c>
      <c r="H364" s="113" t="s">
        <v>2551</v>
      </c>
      <c r="I364" s="56" t="s">
        <v>2839</v>
      </c>
      <c r="J364" s="47" t="s">
        <v>2552</v>
      </c>
      <c r="K364" s="47" t="s">
        <v>2553</v>
      </c>
      <c r="L364" s="56">
        <v>4</v>
      </c>
      <c r="M364" s="112" t="s">
        <v>2554</v>
      </c>
      <c r="N364" s="114" t="s">
        <v>2555</v>
      </c>
      <c r="O364" s="114" t="s">
        <v>2556</v>
      </c>
      <c r="P364" s="131" t="s">
        <v>2557</v>
      </c>
      <c r="Q364" s="169" t="s">
        <v>2549</v>
      </c>
      <c r="R364" s="1" t="s">
        <v>648</v>
      </c>
      <c r="S364" s="5">
        <v>0</v>
      </c>
      <c r="T364" s="115">
        <v>4.1500000000000004</v>
      </c>
      <c r="U364" s="56">
        <v>4.5</v>
      </c>
      <c r="V364" s="6"/>
      <c r="W364" s="56"/>
      <c r="X364" s="56"/>
      <c r="Y364" s="61"/>
      <c r="Z364" s="2"/>
      <c r="AA364" s="63" t="e">
        <f t="shared" ref="AA364:AA388" ca="1" si="41">COUNTIF(OFFSET(INDIRECT("'"&amp;$W364&amp;"'!$A$2:$A$15"),0,$Y364),"&lt;="&amp;$Z364)</f>
        <v>#REF!</v>
      </c>
      <c r="AB364" s="98" t="e">
        <f t="shared" ref="AB364:AB388" ca="1" si="42">IF(INDEX(INDIRECT("'"&amp;$W364&amp;"'!$B$2:$K$15"),$AA364,$Y364)=0,$Z364,INDEX(INDIRECT("'"&amp;$W364&amp;"'!$B$2:$K$15"),$AA364,$Y364))</f>
        <v>#REF!</v>
      </c>
      <c r="AC364" s="98" t="e">
        <f ca="1">IF(ISERROR(INDEX(INDIRECT("'"&amp;$W364&amp;"'!$B$2:$K$15"),$AA364+1,$Y364)),#REF!,INDEX(INDIRECT("'"&amp;$W364&amp;"'!$B$2:$K$15"),$AA364+1,$Y364))</f>
        <v>#REF!</v>
      </c>
      <c r="AD364" s="99" t="e">
        <f t="shared" ref="AD364:AD388" ca="1" si="43">INDEX(INDIRECT("'"&amp;$W364&amp;"'!$A$2:$A$15"),$AA364)</f>
        <v>#REF!</v>
      </c>
      <c r="AE364" s="99" t="e">
        <f t="shared" ref="AE364:AE388" ca="1" si="44">IF(ISERROR(INDEX(INDIRECT("'"&amp;$W364&amp;"'!$A$2:$A$15"),$AA364+1)),INDEX(INDIRECT("'"&amp;$W364&amp;"'!$A$2:$A$15"),$AA364),INDEX(INDIRECT("'"&amp;$W364&amp;"'!$A$2:$A$15"),$AA364+1))</f>
        <v>#REF!</v>
      </c>
      <c r="AF364" s="60" t="e">
        <f t="shared" ref="AF364:AF388" ca="1" si="45">$AD364+($AE364-$AD364)*($Z364-$AB364)/($AC364-$AB364)</f>
        <v>#REF!</v>
      </c>
      <c r="AG364" s="116">
        <v>82</v>
      </c>
      <c r="AH364" s="56"/>
      <c r="AI364" s="2">
        <v>370000</v>
      </c>
      <c r="AJ364" s="3" t="s">
        <v>2558</v>
      </c>
      <c r="AK364" s="118">
        <v>1687000</v>
      </c>
      <c r="AL364" s="118">
        <v>1317000</v>
      </c>
      <c r="AM364" s="51">
        <v>0</v>
      </c>
      <c r="AN364" s="52">
        <f t="shared" ref="AN364:AN388" si="46">IF($AM364&gt;$AL364,$AK364-$AM364,$AK364-$AL364)</f>
        <v>370000</v>
      </c>
      <c r="AO364" s="56"/>
    </row>
    <row r="365" spans="1:41" hidden="1">
      <c r="A365" s="56">
        <v>360</v>
      </c>
      <c r="B365" s="57" t="str">
        <f t="shared" si="40"/>
        <v>광양시</v>
      </c>
      <c r="C365" s="56" t="s">
        <v>240</v>
      </c>
      <c r="D365" s="56" t="s">
        <v>2548</v>
      </c>
      <c r="E365" s="134" t="s">
        <v>2559</v>
      </c>
      <c r="F365" s="112" t="s">
        <v>2560</v>
      </c>
      <c r="G365" s="56" t="s">
        <v>2534</v>
      </c>
      <c r="H365" s="113" t="s">
        <v>2561</v>
      </c>
      <c r="I365" s="56" t="s">
        <v>2839</v>
      </c>
      <c r="J365" s="47" t="s">
        <v>2562</v>
      </c>
      <c r="K365" s="47" t="s">
        <v>2563</v>
      </c>
      <c r="L365" s="56">
        <v>4</v>
      </c>
      <c r="M365" s="112" t="s">
        <v>2564</v>
      </c>
      <c r="N365" s="114" t="s">
        <v>2565</v>
      </c>
      <c r="O365" s="150" t="s">
        <v>2566</v>
      </c>
      <c r="P365" s="170" t="s">
        <v>2567</v>
      </c>
      <c r="Q365" s="169" t="s">
        <v>2559</v>
      </c>
      <c r="R365" s="1" t="s">
        <v>648</v>
      </c>
      <c r="S365" s="5">
        <v>0</v>
      </c>
      <c r="T365" s="115">
        <v>4.3600000000000003</v>
      </c>
      <c r="U365" s="56">
        <v>4.5</v>
      </c>
      <c r="V365" s="6"/>
      <c r="W365" s="56"/>
      <c r="X365" s="56"/>
      <c r="Y365" s="61"/>
      <c r="Z365" s="2"/>
      <c r="AA365" s="63" t="e">
        <f t="shared" ca="1" si="41"/>
        <v>#REF!</v>
      </c>
      <c r="AB365" s="98" t="e">
        <f t="shared" ca="1" si="42"/>
        <v>#REF!</v>
      </c>
      <c r="AC365" s="98" t="e">
        <f ca="1">IF(ISERROR(INDEX(INDIRECT("'"&amp;$W365&amp;"'!$B$2:$K$15"),$AA365+1,$Y365)),#REF!,INDEX(INDIRECT("'"&amp;$W365&amp;"'!$B$2:$K$15"),$AA365+1,$Y365))</f>
        <v>#REF!</v>
      </c>
      <c r="AD365" s="99" t="e">
        <f t="shared" ca="1" si="43"/>
        <v>#REF!</v>
      </c>
      <c r="AE365" s="99" t="e">
        <f t="shared" ca="1" si="44"/>
        <v>#REF!</v>
      </c>
      <c r="AF365" s="60" t="e">
        <f t="shared" ca="1" si="45"/>
        <v>#REF!</v>
      </c>
      <c r="AG365" s="116">
        <v>80</v>
      </c>
      <c r="AH365" s="56"/>
      <c r="AI365" s="2">
        <v>1000000</v>
      </c>
      <c r="AJ365" s="3" t="s">
        <v>2558</v>
      </c>
      <c r="AK365" s="118">
        <v>3100000</v>
      </c>
      <c r="AL365" s="118">
        <v>930000</v>
      </c>
      <c r="AM365" s="51"/>
      <c r="AN365" s="52">
        <f t="shared" si="46"/>
        <v>2170000</v>
      </c>
      <c r="AO365" s="56"/>
    </row>
    <row r="366" spans="1:41">
      <c r="A366" s="56">
        <v>361</v>
      </c>
      <c r="B366" s="57" t="str">
        <f t="shared" si="40"/>
        <v>여수시</v>
      </c>
      <c r="C366" s="56" t="s">
        <v>240</v>
      </c>
      <c r="D366" s="56" t="s">
        <v>2548</v>
      </c>
      <c r="E366" s="134" t="s">
        <v>2568</v>
      </c>
      <c r="F366" s="112" t="s">
        <v>2569</v>
      </c>
      <c r="G366" s="56" t="s">
        <v>2534</v>
      </c>
      <c r="H366" s="113" t="s">
        <v>2570</v>
      </c>
      <c r="I366" s="56" t="s">
        <v>2839</v>
      </c>
      <c r="J366" s="47" t="s">
        <v>2571</v>
      </c>
      <c r="K366" s="47" t="s">
        <v>2572</v>
      </c>
      <c r="L366" s="56">
        <v>3</v>
      </c>
      <c r="M366" s="112" t="s">
        <v>2573</v>
      </c>
      <c r="N366" s="114" t="s">
        <v>2574</v>
      </c>
      <c r="O366" s="114" t="s">
        <v>2556</v>
      </c>
      <c r="P366" s="131" t="s">
        <v>2575</v>
      </c>
      <c r="Q366" s="169" t="s">
        <v>2568</v>
      </c>
      <c r="R366" s="1" t="s">
        <v>648</v>
      </c>
      <c r="S366" s="5">
        <v>0</v>
      </c>
      <c r="T366" s="115">
        <v>4.17</v>
      </c>
      <c r="U366" s="56">
        <v>4.5</v>
      </c>
      <c r="V366" s="6"/>
      <c r="W366" s="56"/>
      <c r="X366" s="56"/>
      <c r="Y366" s="61"/>
      <c r="Z366" s="2"/>
      <c r="AA366" s="63" t="e">
        <f t="shared" ca="1" si="41"/>
        <v>#REF!</v>
      </c>
      <c r="AB366" s="98" t="e">
        <f t="shared" ca="1" si="42"/>
        <v>#REF!</v>
      </c>
      <c r="AC366" s="98" t="e">
        <f ca="1">IF(ISERROR(INDEX(INDIRECT("'"&amp;$W366&amp;"'!$B$2:$K$15"),$AA366+1,$Y366)),#REF!,INDEX(INDIRECT("'"&amp;$W366&amp;"'!$B$2:$K$15"),$AA366+1,$Y366))</f>
        <v>#REF!</v>
      </c>
      <c r="AD366" s="99" t="e">
        <f t="shared" ca="1" si="43"/>
        <v>#REF!</v>
      </c>
      <c r="AE366" s="99" t="e">
        <f t="shared" ca="1" si="44"/>
        <v>#REF!</v>
      </c>
      <c r="AF366" s="60" t="e">
        <f t="shared" ca="1" si="45"/>
        <v>#REF!</v>
      </c>
      <c r="AG366" s="116">
        <v>80</v>
      </c>
      <c r="AH366" s="56"/>
      <c r="AI366" s="2">
        <v>1000000</v>
      </c>
      <c r="AJ366" s="3" t="s">
        <v>2558</v>
      </c>
      <c r="AK366" s="118">
        <v>3501000</v>
      </c>
      <c r="AL366" s="118">
        <v>0</v>
      </c>
      <c r="AM366" s="51"/>
      <c r="AN366" s="52">
        <f t="shared" si="46"/>
        <v>3501000</v>
      </c>
      <c r="AO366" s="56"/>
    </row>
    <row r="367" spans="1:41" hidden="1">
      <c r="A367" s="56">
        <v>362</v>
      </c>
      <c r="B367" s="57" t="str">
        <f t="shared" si="40"/>
        <v>장흥군</v>
      </c>
      <c r="C367" s="56" t="s">
        <v>240</v>
      </c>
      <c r="D367" s="56" t="s">
        <v>2548</v>
      </c>
      <c r="E367" s="134" t="s">
        <v>2576</v>
      </c>
      <c r="F367" s="112" t="s">
        <v>2577</v>
      </c>
      <c r="G367" s="56" t="s">
        <v>2534</v>
      </c>
      <c r="H367" s="113" t="s">
        <v>2578</v>
      </c>
      <c r="I367" s="56" t="s">
        <v>2839</v>
      </c>
      <c r="J367" s="47" t="s">
        <v>2571</v>
      </c>
      <c r="K367" s="47" t="s">
        <v>2563</v>
      </c>
      <c r="L367" s="56">
        <v>4</v>
      </c>
      <c r="M367" s="112" t="s">
        <v>2579</v>
      </c>
      <c r="N367" s="114" t="s">
        <v>2580</v>
      </c>
      <c r="O367" s="150" t="s">
        <v>2556</v>
      </c>
      <c r="P367" s="170" t="s">
        <v>2581</v>
      </c>
      <c r="Q367" s="169" t="s">
        <v>2576</v>
      </c>
      <c r="R367" s="1" t="s">
        <v>648</v>
      </c>
      <c r="S367" s="5">
        <v>0</v>
      </c>
      <c r="T367" s="115">
        <v>4.5</v>
      </c>
      <c r="U367" s="56">
        <v>4.5</v>
      </c>
      <c r="V367" s="6"/>
      <c r="W367" s="56"/>
      <c r="X367" s="56"/>
      <c r="Y367" s="61"/>
      <c r="Z367" s="2"/>
      <c r="AA367" s="63"/>
      <c r="AB367" s="98"/>
      <c r="AC367" s="98"/>
      <c r="AD367" s="99"/>
      <c r="AE367" s="99"/>
      <c r="AF367" s="60"/>
      <c r="AG367" s="116">
        <v>60</v>
      </c>
      <c r="AH367" s="56"/>
      <c r="AI367" s="2">
        <v>500000</v>
      </c>
      <c r="AJ367" s="3" t="s">
        <v>2558</v>
      </c>
      <c r="AK367" s="118">
        <v>3484000</v>
      </c>
      <c r="AL367" s="118">
        <v>2000000</v>
      </c>
      <c r="AM367" s="51"/>
      <c r="AN367" s="52">
        <f t="shared" si="46"/>
        <v>1484000</v>
      </c>
      <c r="AO367" s="56"/>
    </row>
    <row r="368" spans="1:41" hidden="1">
      <c r="A368" s="56">
        <v>363</v>
      </c>
      <c r="B368" s="57" t="str">
        <f t="shared" si="40"/>
        <v>영암군</v>
      </c>
      <c r="C368" s="56" t="s">
        <v>240</v>
      </c>
      <c r="D368" s="56" t="s">
        <v>2548</v>
      </c>
      <c r="E368" s="134" t="s">
        <v>2582</v>
      </c>
      <c r="F368" s="112" t="s">
        <v>2583</v>
      </c>
      <c r="G368" s="56" t="s">
        <v>2534</v>
      </c>
      <c r="H368" s="113" t="s">
        <v>2584</v>
      </c>
      <c r="I368" s="56" t="s">
        <v>2839</v>
      </c>
      <c r="J368" s="47" t="s">
        <v>2585</v>
      </c>
      <c r="K368" s="47" t="s">
        <v>2586</v>
      </c>
      <c r="L368" s="56">
        <v>3</v>
      </c>
      <c r="M368" s="112" t="s">
        <v>2587</v>
      </c>
      <c r="N368" s="114" t="s">
        <v>2588</v>
      </c>
      <c r="O368" s="114" t="s">
        <v>2589</v>
      </c>
      <c r="P368" s="131" t="s">
        <v>2590</v>
      </c>
      <c r="Q368" s="169" t="s">
        <v>2582</v>
      </c>
      <c r="R368" s="1" t="s">
        <v>648</v>
      </c>
      <c r="S368" s="5">
        <v>0</v>
      </c>
      <c r="T368" s="115">
        <v>4.0199999999999996</v>
      </c>
      <c r="U368" s="56">
        <v>4.5</v>
      </c>
      <c r="V368" s="6"/>
      <c r="W368" s="56"/>
      <c r="X368" s="56"/>
      <c r="Y368" s="61"/>
      <c r="Z368" s="2"/>
      <c r="AA368" s="63"/>
      <c r="AB368" s="98"/>
      <c r="AC368" s="98"/>
      <c r="AD368" s="99"/>
      <c r="AE368" s="99"/>
      <c r="AF368" s="60"/>
      <c r="AG368" s="116">
        <v>60</v>
      </c>
      <c r="AH368" s="56"/>
      <c r="AI368" s="2">
        <v>500000</v>
      </c>
      <c r="AJ368" s="3" t="s">
        <v>2558</v>
      </c>
      <c r="AK368" s="118">
        <v>1724000</v>
      </c>
      <c r="AL368" s="118">
        <v>341000</v>
      </c>
      <c r="AM368" s="51"/>
      <c r="AN368" s="52">
        <f t="shared" si="46"/>
        <v>1383000</v>
      </c>
      <c r="AO368" s="56"/>
    </row>
    <row r="369" spans="1:41" hidden="1">
      <c r="A369" s="56">
        <v>364</v>
      </c>
      <c r="B369" s="57" t="str">
        <f t="shared" si="40"/>
        <v>무안군</v>
      </c>
      <c r="C369" s="56" t="s">
        <v>240</v>
      </c>
      <c r="D369" s="56" t="s">
        <v>2548</v>
      </c>
      <c r="E369" s="134" t="s">
        <v>2591</v>
      </c>
      <c r="F369" s="112" t="s">
        <v>2592</v>
      </c>
      <c r="G369" s="56" t="s">
        <v>2534</v>
      </c>
      <c r="H369" s="113" t="s">
        <v>2593</v>
      </c>
      <c r="I369" s="56" t="s">
        <v>2839</v>
      </c>
      <c r="J369" s="134" t="s">
        <v>2594</v>
      </c>
      <c r="K369" s="134" t="s">
        <v>2595</v>
      </c>
      <c r="L369" s="134">
        <v>3</v>
      </c>
      <c r="M369" s="112" t="s">
        <v>2596</v>
      </c>
      <c r="N369" s="114" t="s">
        <v>2597</v>
      </c>
      <c r="O369" s="114" t="s">
        <v>2589</v>
      </c>
      <c r="P369" s="131" t="s">
        <v>2598</v>
      </c>
      <c r="Q369" s="169" t="s">
        <v>2591</v>
      </c>
      <c r="R369" s="1" t="s">
        <v>648</v>
      </c>
      <c r="S369" s="5">
        <v>0</v>
      </c>
      <c r="T369" s="115">
        <v>3.92</v>
      </c>
      <c r="U369" s="56">
        <v>4.5</v>
      </c>
      <c r="V369" s="6"/>
      <c r="W369" s="56"/>
      <c r="X369" s="56"/>
      <c r="Y369" s="61"/>
      <c r="Z369" s="2"/>
      <c r="AA369" s="63"/>
      <c r="AB369" s="98"/>
      <c r="AC369" s="98"/>
      <c r="AD369" s="99"/>
      <c r="AE369" s="99"/>
      <c r="AF369" s="60"/>
      <c r="AG369" s="116">
        <v>60</v>
      </c>
      <c r="AH369" s="56"/>
      <c r="AI369" s="2">
        <v>500000</v>
      </c>
      <c r="AJ369" s="3" t="s">
        <v>2558</v>
      </c>
      <c r="AK369" s="118">
        <v>2864000</v>
      </c>
      <c r="AL369" s="118">
        <v>0</v>
      </c>
      <c r="AM369" s="51"/>
      <c r="AN369" s="52">
        <f t="shared" si="46"/>
        <v>2864000</v>
      </c>
      <c r="AO369" s="56"/>
    </row>
    <row r="370" spans="1:41" hidden="1">
      <c r="A370" s="56">
        <v>365</v>
      </c>
      <c r="B370" s="57" t="str">
        <f t="shared" si="40"/>
        <v>영암군</v>
      </c>
      <c r="C370" s="56" t="s">
        <v>240</v>
      </c>
      <c r="D370" s="56" t="s">
        <v>2548</v>
      </c>
      <c r="E370" s="134" t="s">
        <v>2599</v>
      </c>
      <c r="F370" s="112" t="s">
        <v>2600</v>
      </c>
      <c r="G370" s="56" t="s">
        <v>2601</v>
      </c>
      <c r="H370" s="113" t="s">
        <v>2602</v>
      </c>
      <c r="I370" s="56" t="s">
        <v>2839</v>
      </c>
      <c r="J370" s="134" t="s">
        <v>2594</v>
      </c>
      <c r="K370" s="134" t="s">
        <v>2603</v>
      </c>
      <c r="L370" s="134">
        <v>3</v>
      </c>
      <c r="M370" s="114" t="s">
        <v>2604</v>
      </c>
      <c r="N370" s="114" t="s">
        <v>2605</v>
      </c>
      <c r="O370" s="114" t="s">
        <v>2556</v>
      </c>
      <c r="P370" s="131" t="s">
        <v>2606</v>
      </c>
      <c r="Q370" s="169" t="s">
        <v>2599</v>
      </c>
      <c r="R370" s="1" t="s">
        <v>648</v>
      </c>
      <c r="S370" s="5">
        <v>0</v>
      </c>
      <c r="T370" s="115">
        <v>3.7</v>
      </c>
      <c r="U370" s="56">
        <v>4.5</v>
      </c>
      <c r="V370" s="6"/>
      <c r="W370" s="56"/>
      <c r="X370" s="56"/>
      <c r="Y370" s="61"/>
      <c r="Z370" s="2"/>
      <c r="AA370" s="63"/>
      <c r="AB370" s="98"/>
      <c r="AC370" s="98"/>
      <c r="AD370" s="99"/>
      <c r="AE370" s="99"/>
      <c r="AF370" s="60"/>
      <c r="AG370" s="116">
        <v>60</v>
      </c>
      <c r="AH370" s="56"/>
      <c r="AI370" s="2">
        <v>500000</v>
      </c>
      <c r="AJ370" s="3" t="s">
        <v>2558</v>
      </c>
      <c r="AK370" s="118">
        <v>2864000</v>
      </c>
      <c r="AL370" s="118">
        <v>910000</v>
      </c>
      <c r="AM370" s="51"/>
      <c r="AN370" s="52">
        <f t="shared" si="46"/>
        <v>1954000</v>
      </c>
      <c r="AO370" s="56"/>
    </row>
    <row r="371" spans="1:41">
      <c r="A371" s="56">
        <v>366</v>
      </c>
      <c r="B371" s="57" t="str">
        <f t="shared" si="40"/>
        <v>여수시</v>
      </c>
      <c r="C371" s="56" t="s">
        <v>240</v>
      </c>
      <c r="D371" s="56" t="s">
        <v>2548</v>
      </c>
      <c r="E371" s="134" t="s">
        <v>2607</v>
      </c>
      <c r="F371" s="112" t="s">
        <v>2608</v>
      </c>
      <c r="G371" s="56" t="s">
        <v>2534</v>
      </c>
      <c r="H371" s="113" t="s">
        <v>2609</v>
      </c>
      <c r="I371" s="56" t="s">
        <v>2839</v>
      </c>
      <c r="J371" s="134" t="s">
        <v>2610</v>
      </c>
      <c r="K371" s="134" t="s">
        <v>2611</v>
      </c>
      <c r="L371" s="134">
        <v>4</v>
      </c>
      <c r="M371" s="112" t="s">
        <v>2612</v>
      </c>
      <c r="N371" s="114" t="s">
        <v>2613</v>
      </c>
      <c r="O371" s="114" t="s">
        <v>2556</v>
      </c>
      <c r="P371" s="131" t="s">
        <v>2614</v>
      </c>
      <c r="Q371" s="169" t="s">
        <v>2607</v>
      </c>
      <c r="R371" s="1" t="s">
        <v>648</v>
      </c>
      <c r="S371" s="5">
        <v>0</v>
      </c>
      <c r="T371" s="115">
        <v>4.5</v>
      </c>
      <c r="U371" s="56">
        <v>4.5</v>
      </c>
      <c r="V371" s="6"/>
      <c r="W371" s="56"/>
      <c r="X371" s="56"/>
      <c r="Y371" s="61"/>
      <c r="Z371" s="2"/>
      <c r="AA371" s="63"/>
      <c r="AB371" s="98"/>
      <c r="AC371" s="98"/>
      <c r="AD371" s="99"/>
      <c r="AE371" s="99"/>
      <c r="AF371" s="60"/>
      <c r="AG371" s="116">
        <v>40</v>
      </c>
      <c r="AH371" s="56"/>
      <c r="AI371" s="2">
        <v>500000</v>
      </c>
      <c r="AJ371" s="3" t="s">
        <v>2558</v>
      </c>
      <c r="AK371" s="118">
        <v>3470000</v>
      </c>
      <c r="AL371" s="118">
        <v>0</v>
      </c>
      <c r="AM371" s="51"/>
      <c r="AN371" s="52">
        <f t="shared" si="46"/>
        <v>3470000</v>
      </c>
      <c r="AO371" s="56"/>
    </row>
    <row r="372" spans="1:41">
      <c r="A372" s="56">
        <v>367</v>
      </c>
      <c r="B372" s="57" t="str">
        <f t="shared" si="40"/>
        <v>여수시</v>
      </c>
      <c r="C372" s="56" t="s">
        <v>240</v>
      </c>
      <c r="D372" s="56" t="s">
        <v>2548</v>
      </c>
      <c r="E372" s="134" t="s">
        <v>2615</v>
      </c>
      <c r="F372" s="112" t="s">
        <v>2616</v>
      </c>
      <c r="G372" s="56" t="s">
        <v>2601</v>
      </c>
      <c r="H372" s="113" t="s">
        <v>2617</v>
      </c>
      <c r="I372" s="56" t="s">
        <v>2839</v>
      </c>
      <c r="J372" s="134" t="s">
        <v>2618</v>
      </c>
      <c r="K372" s="134" t="s">
        <v>2619</v>
      </c>
      <c r="L372" s="134">
        <v>2</v>
      </c>
      <c r="M372" s="114" t="s">
        <v>2620</v>
      </c>
      <c r="N372" s="114" t="s">
        <v>2621</v>
      </c>
      <c r="O372" s="150" t="s">
        <v>2622</v>
      </c>
      <c r="P372" s="170" t="s">
        <v>2623</v>
      </c>
      <c r="Q372" s="169" t="s">
        <v>2615</v>
      </c>
      <c r="R372" s="1" t="s">
        <v>648</v>
      </c>
      <c r="S372" s="5">
        <v>0</v>
      </c>
      <c r="T372" s="115">
        <v>4.26</v>
      </c>
      <c r="U372" s="56">
        <v>4.5</v>
      </c>
      <c r="V372" s="6"/>
      <c r="W372" s="56"/>
      <c r="X372" s="56"/>
      <c r="Y372" s="61"/>
      <c r="Z372" s="2"/>
      <c r="AA372" s="63"/>
      <c r="AB372" s="98"/>
      <c r="AC372" s="98"/>
      <c r="AD372" s="99"/>
      <c r="AE372" s="99"/>
      <c r="AF372" s="60"/>
      <c r="AG372" s="116">
        <v>42</v>
      </c>
      <c r="AH372" s="56"/>
      <c r="AI372" s="2">
        <v>500000</v>
      </c>
      <c r="AJ372" s="3" t="s">
        <v>2558</v>
      </c>
      <c r="AK372" s="118">
        <v>2805000</v>
      </c>
      <c r="AL372" s="118">
        <v>1273000</v>
      </c>
      <c r="AM372" s="51"/>
      <c r="AN372" s="52">
        <f t="shared" si="46"/>
        <v>1532000</v>
      </c>
      <c r="AO372" s="56"/>
    </row>
    <row r="373" spans="1:41" hidden="1">
      <c r="A373" s="56">
        <v>368</v>
      </c>
      <c r="B373" s="57" t="str">
        <f t="shared" si="40"/>
        <v>강진군</v>
      </c>
      <c r="C373" s="56" t="s">
        <v>240</v>
      </c>
      <c r="D373" s="56" t="s">
        <v>2548</v>
      </c>
      <c r="E373" s="134" t="s">
        <v>2624</v>
      </c>
      <c r="F373" s="112" t="s">
        <v>2625</v>
      </c>
      <c r="G373" s="56" t="s">
        <v>2601</v>
      </c>
      <c r="H373" s="113" t="s">
        <v>2626</v>
      </c>
      <c r="I373" s="56" t="s">
        <v>2839</v>
      </c>
      <c r="J373" s="134" t="s">
        <v>2618</v>
      </c>
      <c r="K373" s="134" t="s">
        <v>2619</v>
      </c>
      <c r="L373" s="134">
        <v>2</v>
      </c>
      <c r="M373" s="114" t="s">
        <v>2627</v>
      </c>
      <c r="N373" s="114" t="s">
        <v>2628</v>
      </c>
      <c r="O373" s="150" t="s">
        <v>2566</v>
      </c>
      <c r="P373" s="170" t="s">
        <v>2629</v>
      </c>
      <c r="Q373" s="169" t="s">
        <v>2624</v>
      </c>
      <c r="R373" s="1" t="s">
        <v>648</v>
      </c>
      <c r="S373" s="5">
        <v>0</v>
      </c>
      <c r="T373" s="119">
        <v>4.1399999999999997</v>
      </c>
      <c r="U373" s="56">
        <v>4.5</v>
      </c>
      <c r="V373" s="6"/>
      <c r="W373" s="56"/>
      <c r="X373" s="56"/>
      <c r="Y373" s="61"/>
      <c r="Z373" s="2"/>
      <c r="AA373" s="63"/>
      <c r="AB373" s="98"/>
      <c r="AC373" s="98"/>
      <c r="AD373" s="99"/>
      <c r="AE373" s="99"/>
      <c r="AF373" s="60"/>
      <c r="AG373" s="116">
        <v>42</v>
      </c>
      <c r="AH373" s="56"/>
      <c r="AI373" s="2">
        <v>500000</v>
      </c>
      <c r="AJ373" s="3" t="s">
        <v>2558</v>
      </c>
      <c r="AK373" s="118">
        <v>2805000</v>
      </c>
      <c r="AL373" s="118">
        <v>1840000</v>
      </c>
      <c r="AM373" s="51"/>
      <c r="AN373" s="52">
        <f t="shared" si="46"/>
        <v>965000</v>
      </c>
      <c r="AO373" s="56"/>
    </row>
    <row r="374" spans="1:41" hidden="1">
      <c r="A374" s="56">
        <v>369</v>
      </c>
      <c r="B374" s="57" t="str">
        <f t="shared" si="40"/>
        <v>장흥군</v>
      </c>
      <c r="C374" s="56" t="s">
        <v>240</v>
      </c>
      <c r="D374" s="56" t="s">
        <v>2548</v>
      </c>
      <c r="E374" s="134" t="s">
        <v>2630</v>
      </c>
      <c r="F374" s="112" t="s">
        <v>2631</v>
      </c>
      <c r="G374" s="56" t="s">
        <v>2534</v>
      </c>
      <c r="H374" s="113" t="s">
        <v>2632</v>
      </c>
      <c r="I374" s="56" t="s">
        <v>2839</v>
      </c>
      <c r="J374" s="134" t="s">
        <v>2610</v>
      </c>
      <c r="K374" s="134" t="s">
        <v>2611</v>
      </c>
      <c r="L374" s="134">
        <v>4</v>
      </c>
      <c r="M374" s="112" t="s">
        <v>2633</v>
      </c>
      <c r="N374" s="114" t="s">
        <v>2634</v>
      </c>
      <c r="O374" s="150" t="s">
        <v>2556</v>
      </c>
      <c r="P374" s="170" t="s">
        <v>2635</v>
      </c>
      <c r="Q374" s="169" t="s">
        <v>2630</v>
      </c>
      <c r="R374" s="1" t="s">
        <v>648</v>
      </c>
      <c r="S374" s="5">
        <v>0</v>
      </c>
      <c r="T374" s="115">
        <v>4.43</v>
      </c>
      <c r="U374" s="56">
        <v>4.5</v>
      </c>
      <c r="V374" s="6"/>
      <c r="W374" s="56"/>
      <c r="X374" s="56"/>
      <c r="Y374" s="61"/>
      <c r="Z374" s="2"/>
      <c r="AA374" s="63"/>
      <c r="AB374" s="98"/>
      <c r="AC374" s="98"/>
      <c r="AD374" s="99"/>
      <c r="AE374" s="99"/>
      <c r="AF374" s="60"/>
      <c r="AG374" s="116">
        <v>40</v>
      </c>
      <c r="AH374" s="56"/>
      <c r="AI374" s="2">
        <v>500000</v>
      </c>
      <c r="AJ374" s="3" t="s">
        <v>2558</v>
      </c>
      <c r="AK374" s="118">
        <v>3470000</v>
      </c>
      <c r="AL374" s="118">
        <v>2740000</v>
      </c>
      <c r="AM374" s="51"/>
      <c r="AN374" s="52">
        <f t="shared" si="46"/>
        <v>730000</v>
      </c>
      <c r="AO374" s="56"/>
    </row>
    <row r="375" spans="1:41" hidden="1">
      <c r="A375" s="56">
        <v>370</v>
      </c>
      <c r="B375" s="57" t="str">
        <f t="shared" si="40"/>
        <v>곡성군</v>
      </c>
      <c r="C375" s="56" t="s">
        <v>240</v>
      </c>
      <c r="D375" s="56" t="s">
        <v>2548</v>
      </c>
      <c r="E375" s="134" t="s">
        <v>2636</v>
      </c>
      <c r="F375" s="112" t="s">
        <v>2637</v>
      </c>
      <c r="G375" s="56" t="s">
        <v>2601</v>
      </c>
      <c r="H375" s="113" t="s">
        <v>2638</v>
      </c>
      <c r="I375" s="56" t="s">
        <v>2839</v>
      </c>
      <c r="J375" s="134" t="s">
        <v>2639</v>
      </c>
      <c r="K375" s="134" t="s">
        <v>2640</v>
      </c>
      <c r="L375" s="134">
        <v>4</v>
      </c>
      <c r="M375" s="114" t="s">
        <v>2641</v>
      </c>
      <c r="N375" s="114" t="s">
        <v>2642</v>
      </c>
      <c r="O375" s="150" t="s">
        <v>2556</v>
      </c>
      <c r="P375" s="170" t="s">
        <v>2643</v>
      </c>
      <c r="Q375" s="169" t="s">
        <v>2636</v>
      </c>
      <c r="R375" s="1" t="s">
        <v>648</v>
      </c>
      <c r="S375" s="5">
        <v>0</v>
      </c>
      <c r="T375" s="115">
        <v>4.25</v>
      </c>
      <c r="U375" s="56">
        <v>4.5</v>
      </c>
      <c r="V375" s="6"/>
      <c r="W375" s="56"/>
      <c r="X375" s="56"/>
      <c r="Y375" s="61"/>
      <c r="Z375" s="2"/>
      <c r="AA375" s="63"/>
      <c r="AB375" s="98"/>
      <c r="AC375" s="98"/>
      <c r="AD375" s="99"/>
      <c r="AE375" s="99"/>
      <c r="AF375" s="60"/>
      <c r="AG375" s="116">
        <v>40</v>
      </c>
      <c r="AH375" s="56"/>
      <c r="AI375" s="2">
        <v>500000</v>
      </c>
      <c r="AJ375" s="3" t="s">
        <v>2558</v>
      </c>
      <c r="AK375" s="118">
        <v>3450000</v>
      </c>
      <c r="AL375" s="118">
        <v>2185000</v>
      </c>
      <c r="AM375" s="51"/>
      <c r="AN375" s="52">
        <f t="shared" si="46"/>
        <v>1265000</v>
      </c>
      <c r="AO375" s="56"/>
    </row>
    <row r="376" spans="1:41" hidden="1">
      <c r="A376" s="56">
        <v>371</v>
      </c>
      <c r="B376" s="57" t="str">
        <f t="shared" si="40"/>
        <v>구례군</v>
      </c>
      <c r="C376" s="56" t="s">
        <v>240</v>
      </c>
      <c r="D376" s="56" t="s">
        <v>2548</v>
      </c>
      <c r="E376" s="134" t="s">
        <v>2644</v>
      </c>
      <c r="F376" s="112" t="s">
        <v>2645</v>
      </c>
      <c r="G376" s="56" t="s">
        <v>2601</v>
      </c>
      <c r="H376" s="113" t="s">
        <v>2646</v>
      </c>
      <c r="I376" s="56" t="s">
        <v>2839</v>
      </c>
      <c r="J376" s="134" t="s">
        <v>2610</v>
      </c>
      <c r="K376" s="134" t="s">
        <v>2647</v>
      </c>
      <c r="L376" s="134">
        <v>3</v>
      </c>
      <c r="M376" s="114" t="s">
        <v>2648</v>
      </c>
      <c r="N376" s="114" t="s">
        <v>2649</v>
      </c>
      <c r="O376" s="150" t="s">
        <v>2556</v>
      </c>
      <c r="P376" s="170" t="s">
        <v>2650</v>
      </c>
      <c r="Q376" s="169" t="s">
        <v>2644</v>
      </c>
      <c r="R376" s="1" t="s">
        <v>648</v>
      </c>
      <c r="S376" s="5">
        <v>0</v>
      </c>
      <c r="T376" s="115">
        <v>4.25</v>
      </c>
      <c r="U376" s="56">
        <v>4.5</v>
      </c>
      <c r="V376" s="6"/>
      <c r="W376" s="56"/>
      <c r="X376" s="56"/>
      <c r="Y376" s="61"/>
      <c r="Z376" s="2"/>
      <c r="AA376" s="63"/>
      <c r="AB376" s="98"/>
      <c r="AC376" s="98"/>
      <c r="AD376" s="99"/>
      <c r="AE376" s="99"/>
      <c r="AF376" s="60"/>
      <c r="AG376" s="116">
        <v>40</v>
      </c>
      <c r="AH376" s="56"/>
      <c r="AI376" s="2">
        <v>500000</v>
      </c>
      <c r="AJ376" s="3" t="s">
        <v>2558</v>
      </c>
      <c r="AK376" s="118">
        <v>3483000</v>
      </c>
      <c r="AL376" s="118">
        <v>2450000</v>
      </c>
      <c r="AM376" s="51"/>
      <c r="AN376" s="52">
        <f t="shared" si="46"/>
        <v>1033000</v>
      </c>
      <c r="AO376" s="56"/>
    </row>
    <row r="377" spans="1:41">
      <c r="A377" s="56">
        <v>372</v>
      </c>
      <c r="B377" s="57" t="str">
        <f t="shared" si="40"/>
        <v>여수시</v>
      </c>
      <c r="C377" s="56" t="s">
        <v>240</v>
      </c>
      <c r="D377" s="56" t="s">
        <v>2548</v>
      </c>
      <c r="E377" s="134" t="s">
        <v>2651</v>
      </c>
      <c r="F377" s="112" t="s">
        <v>2652</v>
      </c>
      <c r="G377" s="56" t="s">
        <v>2534</v>
      </c>
      <c r="H377" s="113" t="s">
        <v>2653</v>
      </c>
      <c r="I377" s="56" t="s">
        <v>2839</v>
      </c>
      <c r="J377" s="134" t="s">
        <v>2610</v>
      </c>
      <c r="K377" s="134" t="s">
        <v>2654</v>
      </c>
      <c r="L377" s="134">
        <v>2</v>
      </c>
      <c r="M377" s="112" t="s">
        <v>2655</v>
      </c>
      <c r="N377" s="114" t="s">
        <v>2656</v>
      </c>
      <c r="O377" s="114" t="s">
        <v>2556</v>
      </c>
      <c r="P377" s="131" t="s">
        <v>2657</v>
      </c>
      <c r="Q377" s="169" t="s">
        <v>2651</v>
      </c>
      <c r="R377" s="1" t="s">
        <v>648</v>
      </c>
      <c r="S377" s="5">
        <v>0</v>
      </c>
      <c r="T377" s="115">
        <v>4.26</v>
      </c>
      <c r="U377" s="56">
        <v>4.5</v>
      </c>
      <c r="V377" s="6"/>
      <c r="W377" s="56"/>
      <c r="X377" s="56"/>
      <c r="Y377" s="61"/>
      <c r="Z377" s="2"/>
      <c r="AA377" s="63"/>
      <c r="AB377" s="98"/>
      <c r="AC377" s="98"/>
      <c r="AD377" s="99"/>
      <c r="AE377" s="99"/>
      <c r="AF377" s="60"/>
      <c r="AG377" s="116">
        <v>40</v>
      </c>
      <c r="AH377" s="56"/>
      <c r="AI377" s="2">
        <v>500000</v>
      </c>
      <c r="AJ377" s="3" t="s">
        <v>2558</v>
      </c>
      <c r="AK377" s="118">
        <v>3483000</v>
      </c>
      <c r="AL377" s="118">
        <v>1000000</v>
      </c>
      <c r="AM377" s="51"/>
      <c r="AN377" s="52">
        <f t="shared" si="46"/>
        <v>2483000</v>
      </c>
      <c r="AO377" s="56"/>
    </row>
    <row r="378" spans="1:41" hidden="1">
      <c r="A378" s="56">
        <v>373</v>
      </c>
      <c r="B378" s="57" t="str">
        <f t="shared" si="40"/>
        <v>해남군</v>
      </c>
      <c r="C378" s="56" t="s">
        <v>240</v>
      </c>
      <c r="D378" s="56" t="s">
        <v>2548</v>
      </c>
      <c r="E378" s="134" t="s">
        <v>2658</v>
      </c>
      <c r="F378" s="112" t="s">
        <v>2659</v>
      </c>
      <c r="G378" s="56" t="s">
        <v>2534</v>
      </c>
      <c r="H378" s="113" t="s">
        <v>2660</v>
      </c>
      <c r="I378" s="56" t="s">
        <v>2839</v>
      </c>
      <c r="J378" s="134" t="s">
        <v>2610</v>
      </c>
      <c r="K378" s="134" t="s">
        <v>2661</v>
      </c>
      <c r="L378" s="134">
        <v>4</v>
      </c>
      <c r="M378" s="112" t="s">
        <v>2662</v>
      </c>
      <c r="N378" s="114" t="s">
        <v>2663</v>
      </c>
      <c r="O378" s="114" t="s">
        <v>2556</v>
      </c>
      <c r="P378" s="131" t="s">
        <v>2664</v>
      </c>
      <c r="Q378" s="169" t="s">
        <v>2658</v>
      </c>
      <c r="R378" s="1" t="s">
        <v>648</v>
      </c>
      <c r="S378" s="5">
        <v>0</v>
      </c>
      <c r="T378" s="115">
        <v>4.2</v>
      </c>
      <c r="U378" s="56">
        <v>4.5</v>
      </c>
      <c r="V378" s="6"/>
      <c r="W378" s="56"/>
      <c r="X378" s="56"/>
      <c r="Y378" s="61"/>
      <c r="Z378" s="2"/>
      <c r="AA378" s="63"/>
      <c r="AB378" s="98"/>
      <c r="AC378" s="98"/>
      <c r="AD378" s="99"/>
      <c r="AE378" s="99"/>
      <c r="AF378" s="60"/>
      <c r="AG378" s="116">
        <v>40</v>
      </c>
      <c r="AH378" s="56"/>
      <c r="AI378" s="2">
        <v>500000</v>
      </c>
      <c r="AJ378" s="3" t="s">
        <v>2558</v>
      </c>
      <c r="AK378" s="118">
        <v>3484000</v>
      </c>
      <c r="AL378" s="118">
        <v>0</v>
      </c>
      <c r="AM378" s="51"/>
      <c r="AN378" s="52">
        <f t="shared" si="46"/>
        <v>3484000</v>
      </c>
      <c r="AO378" s="56"/>
    </row>
    <row r="379" spans="1:41" hidden="1">
      <c r="A379" s="56">
        <v>374</v>
      </c>
      <c r="B379" s="57" t="str">
        <f t="shared" si="40"/>
        <v>영암군</v>
      </c>
      <c r="C379" s="56" t="s">
        <v>240</v>
      </c>
      <c r="D379" s="56" t="s">
        <v>2548</v>
      </c>
      <c r="E379" s="134" t="s">
        <v>2665</v>
      </c>
      <c r="F379" s="112" t="s">
        <v>2666</v>
      </c>
      <c r="G379" s="56" t="s">
        <v>2534</v>
      </c>
      <c r="H379" s="113" t="s">
        <v>2667</v>
      </c>
      <c r="I379" s="56" t="s">
        <v>2839</v>
      </c>
      <c r="J379" s="134" t="s">
        <v>2610</v>
      </c>
      <c r="K379" s="134" t="s">
        <v>2668</v>
      </c>
      <c r="L379" s="134">
        <v>3</v>
      </c>
      <c r="M379" s="112" t="s">
        <v>2669</v>
      </c>
      <c r="N379" s="114" t="s">
        <v>2670</v>
      </c>
      <c r="O379" s="150" t="s">
        <v>2556</v>
      </c>
      <c r="P379" s="170" t="s">
        <v>2671</v>
      </c>
      <c r="Q379" s="169" t="s">
        <v>2665</v>
      </c>
      <c r="R379" s="1" t="s">
        <v>648</v>
      </c>
      <c r="S379" s="5">
        <v>0</v>
      </c>
      <c r="T379" s="115">
        <v>4.17</v>
      </c>
      <c r="U379" s="56">
        <v>4.5</v>
      </c>
      <c r="V379" s="6"/>
      <c r="W379" s="56"/>
      <c r="X379" s="56"/>
      <c r="Y379" s="61"/>
      <c r="Z379" s="2"/>
      <c r="AA379" s="63"/>
      <c r="AB379" s="98"/>
      <c r="AC379" s="98"/>
      <c r="AD379" s="99"/>
      <c r="AE379" s="99"/>
      <c r="AF379" s="60"/>
      <c r="AG379" s="116">
        <v>40</v>
      </c>
      <c r="AH379" s="56"/>
      <c r="AI379" s="2">
        <v>500000</v>
      </c>
      <c r="AJ379" s="3" t="s">
        <v>2558</v>
      </c>
      <c r="AK379" s="118">
        <v>2997000</v>
      </c>
      <c r="AL379" s="118">
        <v>300000</v>
      </c>
      <c r="AM379" s="51"/>
      <c r="AN379" s="52">
        <f t="shared" si="46"/>
        <v>2697000</v>
      </c>
      <c r="AO379" s="56"/>
    </row>
    <row r="380" spans="1:41">
      <c r="A380" s="56">
        <v>375</v>
      </c>
      <c r="B380" s="57" t="str">
        <f t="shared" si="40"/>
        <v>여수시</v>
      </c>
      <c r="C380" s="56" t="s">
        <v>240</v>
      </c>
      <c r="D380" s="56" t="s">
        <v>2548</v>
      </c>
      <c r="E380" s="134" t="s">
        <v>2672</v>
      </c>
      <c r="F380" s="112" t="s">
        <v>2673</v>
      </c>
      <c r="G380" s="56" t="s">
        <v>2534</v>
      </c>
      <c r="H380" s="113" t="s">
        <v>2674</v>
      </c>
      <c r="I380" s="56" t="s">
        <v>2839</v>
      </c>
      <c r="J380" s="134" t="s">
        <v>2610</v>
      </c>
      <c r="K380" s="134" t="s">
        <v>2675</v>
      </c>
      <c r="L380" s="134">
        <v>4</v>
      </c>
      <c r="M380" s="112" t="s">
        <v>2676</v>
      </c>
      <c r="N380" s="114" t="s">
        <v>2677</v>
      </c>
      <c r="O380" s="114" t="s">
        <v>2556</v>
      </c>
      <c r="P380" s="131" t="s">
        <v>2678</v>
      </c>
      <c r="Q380" s="169" t="s">
        <v>2672</v>
      </c>
      <c r="R380" s="1" t="s">
        <v>648</v>
      </c>
      <c r="S380" s="5">
        <v>0</v>
      </c>
      <c r="T380" s="115">
        <v>4.1399999999999997</v>
      </c>
      <c r="U380" s="56">
        <v>4.5</v>
      </c>
      <c r="V380" s="6"/>
      <c r="W380" s="56"/>
      <c r="X380" s="56"/>
      <c r="Y380" s="61"/>
      <c r="Z380" s="2"/>
      <c r="AA380" s="63"/>
      <c r="AB380" s="98"/>
      <c r="AC380" s="98"/>
      <c r="AD380" s="99"/>
      <c r="AE380" s="99"/>
      <c r="AF380" s="60"/>
      <c r="AG380" s="116">
        <v>40</v>
      </c>
      <c r="AH380" s="56"/>
      <c r="AI380" s="2">
        <v>500000</v>
      </c>
      <c r="AJ380" s="3" t="s">
        <v>2558</v>
      </c>
      <c r="AK380" s="118">
        <v>3501000</v>
      </c>
      <c r="AL380" s="118">
        <v>2350000</v>
      </c>
      <c r="AM380" s="51"/>
      <c r="AN380" s="52">
        <f t="shared" si="46"/>
        <v>1151000</v>
      </c>
      <c r="AO380" s="56"/>
    </row>
    <row r="381" spans="1:41" hidden="1">
      <c r="A381" s="56">
        <v>376</v>
      </c>
      <c r="B381" s="57" t="str">
        <f t="shared" si="40"/>
        <v>광양시</v>
      </c>
      <c r="C381" s="56" t="s">
        <v>240</v>
      </c>
      <c r="D381" s="56" t="s">
        <v>2548</v>
      </c>
      <c r="E381" s="134" t="s">
        <v>2679</v>
      </c>
      <c r="F381" s="112" t="s">
        <v>2680</v>
      </c>
      <c r="G381" s="56" t="s">
        <v>2601</v>
      </c>
      <c r="H381" s="113" t="s">
        <v>2681</v>
      </c>
      <c r="I381" s="56" t="s">
        <v>2839</v>
      </c>
      <c r="J381" s="134" t="s">
        <v>2639</v>
      </c>
      <c r="K381" s="134" t="s">
        <v>2640</v>
      </c>
      <c r="L381" s="134">
        <v>4</v>
      </c>
      <c r="M381" s="114" t="s">
        <v>2682</v>
      </c>
      <c r="N381" s="114" t="s">
        <v>2683</v>
      </c>
      <c r="O381" s="114" t="s">
        <v>2556</v>
      </c>
      <c r="P381" s="131" t="s">
        <v>2684</v>
      </c>
      <c r="Q381" s="169" t="s">
        <v>2679</v>
      </c>
      <c r="R381" s="1" t="s">
        <v>648</v>
      </c>
      <c r="S381" s="5">
        <v>0</v>
      </c>
      <c r="T381" s="115">
        <v>4.17</v>
      </c>
      <c r="U381" s="56">
        <v>4.5</v>
      </c>
      <c r="V381" s="6"/>
      <c r="W381" s="56"/>
      <c r="X381" s="56"/>
      <c r="Y381" s="61"/>
      <c r="Z381" s="2"/>
      <c r="AA381" s="63"/>
      <c r="AB381" s="98"/>
      <c r="AC381" s="98"/>
      <c r="AD381" s="99"/>
      <c r="AE381" s="99"/>
      <c r="AF381" s="60"/>
      <c r="AG381" s="116">
        <v>40</v>
      </c>
      <c r="AH381" s="56"/>
      <c r="AI381" s="2">
        <v>500000</v>
      </c>
      <c r="AJ381" s="3" t="s">
        <v>2558</v>
      </c>
      <c r="AK381" s="118">
        <v>3450000</v>
      </c>
      <c r="AL381" s="118">
        <v>0</v>
      </c>
      <c r="AM381" s="51"/>
      <c r="AN381" s="52">
        <f t="shared" si="46"/>
        <v>3450000</v>
      </c>
      <c r="AO381" s="56"/>
    </row>
    <row r="382" spans="1:41">
      <c r="A382" s="56">
        <v>377</v>
      </c>
      <c r="B382" s="57" t="str">
        <f t="shared" si="40"/>
        <v>여수시</v>
      </c>
      <c r="C382" s="56" t="s">
        <v>240</v>
      </c>
      <c r="D382" s="56" t="s">
        <v>2548</v>
      </c>
      <c r="E382" s="134" t="s">
        <v>2685</v>
      </c>
      <c r="F382" s="112" t="s">
        <v>2686</v>
      </c>
      <c r="G382" s="56" t="s">
        <v>2601</v>
      </c>
      <c r="H382" s="113" t="s">
        <v>2687</v>
      </c>
      <c r="I382" s="56" t="s">
        <v>2839</v>
      </c>
      <c r="J382" s="134" t="s">
        <v>2639</v>
      </c>
      <c r="K382" s="134" t="s">
        <v>2688</v>
      </c>
      <c r="L382" s="134">
        <v>4</v>
      </c>
      <c r="M382" s="114" t="s">
        <v>2689</v>
      </c>
      <c r="N382" s="114" t="s">
        <v>2690</v>
      </c>
      <c r="O382" s="150" t="s">
        <v>2566</v>
      </c>
      <c r="P382" s="170" t="s">
        <v>2691</v>
      </c>
      <c r="Q382" s="169" t="s">
        <v>2685</v>
      </c>
      <c r="R382" s="1" t="s">
        <v>648</v>
      </c>
      <c r="S382" s="5">
        <v>0</v>
      </c>
      <c r="T382" s="115">
        <v>4.17</v>
      </c>
      <c r="U382" s="56">
        <v>4.5</v>
      </c>
      <c r="V382" s="6"/>
      <c r="W382" s="56"/>
      <c r="X382" s="56"/>
      <c r="Y382" s="61"/>
      <c r="Z382" s="2"/>
      <c r="AA382" s="63"/>
      <c r="AB382" s="98"/>
      <c r="AC382" s="98"/>
      <c r="AD382" s="99"/>
      <c r="AE382" s="99"/>
      <c r="AF382" s="60"/>
      <c r="AG382" s="116">
        <v>40</v>
      </c>
      <c r="AH382" s="56"/>
      <c r="AI382" s="2">
        <v>500000</v>
      </c>
      <c r="AJ382" s="3" t="s">
        <v>2558</v>
      </c>
      <c r="AK382" s="118">
        <v>2850000</v>
      </c>
      <c r="AL382" s="118">
        <v>0</v>
      </c>
      <c r="AM382" s="51"/>
      <c r="AN382" s="52">
        <f t="shared" si="46"/>
        <v>2850000</v>
      </c>
      <c r="AO382" s="56"/>
    </row>
    <row r="383" spans="1:41" hidden="1">
      <c r="A383" s="56">
        <v>378</v>
      </c>
      <c r="B383" s="57" t="str">
        <f t="shared" si="40"/>
        <v>목포시</v>
      </c>
      <c r="C383" s="56" t="s">
        <v>240</v>
      </c>
      <c r="D383" s="56" t="s">
        <v>2548</v>
      </c>
      <c r="E383" s="134" t="s">
        <v>2692</v>
      </c>
      <c r="F383" s="112" t="s">
        <v>2693</v>
      </c>
      <c r="G383" s="56" t="s">
        <v>2534</v>
      </c>
      <c r="H383" s="113" t="s">
        <v>2694</v>
      </c>
      <c r="I383" s="56" t="s">
        <v>2839</v>
      </c>
      <c r="J383" s="134" t="s">
        <v>2610</v>
      </c>
      <c r="K383" s="134" t="s">
        <v>2695</v>
      </c>
      <c r="L383" s="134">
        <v>4</v>
      </c>
      <c r="M383" s="112" t="s">
        <v>2696</v>
      </c>
      <c r="N383" s="114" t="s">
        <v>2697</v>
      </c>
      <c r="O383" s="150" t="s">
        <v>2698</v>
      </c>
      <c r="P383" s="170" t="s">
        <v>2699</v>
      </c>
      <c r="Q383" s="169" t="s">
        <v>2692</v>
      </c>
      <c r="R383" s="1" t="s">
        <v>648</v>
      </c>
      <c r="S383" s="5">
        <v>0</v>
      </c>
      <c r="T383" s="115">
        <v>4</v>
      </c>
      <c r="U383" s="56">
        <v>4.5</v>
      </c>
      <c r="V383" s="6"/>
      <c r="W383" s="56"/>
      <c r="X383" s="56"/>
      <c r="Y383" s="61"/>
      <c r="Z383" s="2"/>
      <c r="AA383" s="63"/>
      <c r="AB383" s="98"/>
      <c r="AC383" s="98"/>
      <c r="AD383" s="99"/>
      <c r="AE383" s="99"/>
      <c r="AF383" s="60"/>
      <c r="AG383" s="116">
        <v>40</v>
      </c>
      <c r="AH383" s="56"/>
      <c r="AI383" s="2">
        <v>500000</v>
      </c>
      <c r="AJ383" s="3" t="s">
        <v>2558</v>
      </c>
      <c r="AK383" s="118">
        <v>2921000</v>
      </c>
      <c r="AL383" s="118">
        <v>200000</v>
      </c>
      <c r="AM383" s="51"/>
      <c r="AN383" s="52">
        <f t="shared" si="46"/>
        <v>2721000</v>
      </c>
      <c r="AO383" s="56"/>
    </row>
    <row r="384" spans="1:41" hidden="1">
      <c r="A384" s="56">
        <v>379</v>
      </c>
      <c r="B384" s="57" t="str">
        <f t="shared" si="40"/>
        <v>순천시</v>
      </c>
      <c r="C384" s="56" t="s">
        <v>240</v>
      </c>
      <c r="D384" s="56" t="s">
        <v>2548</v>
      </c>
      <c r="E384" s="134" t="s">
        <v>2700</v>
      </c>
      <c r="F384" s="112" t="s">
        <v>2701</v>
      </c>
      <c r="G384" s="56" t="s">
        <v>2534</v>
      </c>
      <c r="H384" s="113" t="s">
        <v>2702</v>
      </c>
      <c r="I384" s="56" t="s">
        <v>2839</v>
      </c>
      <c r="J384" s="134" t="s">
        <v>2639</v>
      </c>
      <c r="K384" s="134" t="s">
        <v>2661</v>
      </c>
      <c r="L384" s="134">
        <v>2</v>
      </c>
      <c r="M384" s="112" t="s">
        <v>2703</v>
      </c>
      <c r="N384" s="114" t="s">
        <v>2704</v>
      </c>
      <c r="O384" s="150" t="s">
        <v>2566</v>
      </c>
      <c r="P384" s="170" t="s">
        <v>2705</v>
      </c>
      <c r="Q384" s="169" t="s">
        <v>2700</v>
      </c>
      <c r="R384" s="1" t="s">
        <v>648</v>
      </c>
      <c r="S384" s="5">
        <v>0</v>
      </c>
      <c r="T384" s="115">
        <v>4.09</v>
      </c>
      <c r="U384" s="56">
        <v>4.5</v>
      </c>
      <c r="V384" s="6"/>
      <c r="W384" s="56"/>
      <c r="X384" s="56"/>
      <c r="Y384" s="61"/>
      <c r="Z384" s="2"/>
      <c r="AA384" s="63"/>
      <c r="AB384" s="98"/>
      <c r="AC384" s="98"/>
      <c r="AD384" s="99"/>
      <c r="AE384" s="99"/>
      <c r="AF384" s="60"/>
      <c r="AG384" s="116">
        <v>40</v>
      </c>
      <c r="AH384" s="56"/>
      <c r="AI384" s="2">
        <v>500000</v>
      </c>
      <c r="AJ384" s="3" t="s">
        <v>2558</v>
      </c>
      <c r="AK384" s="118">
        <v>2063000</v>
      </c>
      <c r="AL384" s="118">
        <v>1038000</v>
      </c>
      <c r="AM384" s="51"/>
      <c r="AN384" s="52">
        <f t="shared" si="46"/>
        <v>1025000</v>
      </c>
      <c r="AO384" s="56"/>
    </row>
    <row r="385" spans="1:41">
      <c r="A385" s="56">
        <v>380</v>
      </c>
      <c r="B385" s="57" t="str">
        <f t="shared" si="40"/>
        <v>여수시</v>
      </c>
      <c r="C385" s="56" t="s">
        <v>240</v>
      </c>
      <c r="D385" s="56" t="s">
        <v>2548</v>
      </c>
      <c r="E385" s="134" t="s">
        <v>2706</v>
      </c>
      <c r="F385" s="112" t="s">
        <v>2560</v>
      </c>
      <c r="G385" s="56" t="s">
        <v>2534</v>
      </c>
      <c r="H385" s="113" t="s">
        <v>2707</v>
      </c>
      <c r="I385" s="56" t="s">
        <v>2839</v>
      </c>
      <c r="J385" s="134" t="s">
        <v>2639</v>
      </c>
      <c r="K385" s="134" t="s">
        <v>2708</v>
      </c>
      <c r="L385" s="134">
        <v>4</v>
      </c>
      <c r="M385" s="112" t="s">
        <v>2709</v>
      </c>
      <c r="N385" s="114" t="s">
        <v>2710</v>
      </c>
      <c r="O385" s="150" t="s">
        <v>2589</v>
      </c>
      <c r="P385" s="170" t="s">
        <v>2711</v>
      </c>
      <c r="Q385" s="169" t="s">
        <v>2706</v>
      </c>
      <c r="R385" s="1" t="s">
        <v>648</v>
      </c>
      <c r="S385" s="5">
        <v>0</v>
      </c>
      <c r="T385" s="115">
        <v>3.94</v>
      </c>
      <c r="U385" s="56">
        <v>4.5</v>
      </c>
      <c r="V385" s="6"/>
      <c r="W385" s="56"/>
      <c r="X385" s="56"/>
      <c r="Y385" s="61"/>
      <c r="Z385" s="2"/>
      <c r="AA385" s="63"/>
      <c r="AB385" s="98"/>
      <c r="AC385" s="98"/>
      <c r="AD385" s="99"/>
      <c r="AE385" s="99"/>
      <c r="AF385" s="60"/>
      <c r="AG385" s="116">
        <v>40</v>
      </c>
      <c r="AH385" s="56"/>
      <c r="AI385" s="2">
        <v>500000</v>
      </c>
      <c r="AJ385" s="3" t="s">
        <v>2558</v>
      </c>
      <c r="AK385" s="118">
        <v>3475000</v>
      </c>
      <c r="AL385" s="118">
        <v>0</v>
      </c>
      <c r="AM385" s="51"/>
      <c r="AN385" s="52">
        <f t="shared" si="46"/>
        <v>3475000</v>
      </c>
      <c r="AO385" s="56"/>
    </row>
    <row r="386" spans="1:41" hidden="1">
      <c r="A386" s="56">
        <v>381</v>
      </c>
      <c r="B386" s="57" t="str">
        <f t="shared" si="40"/>
        <v>목포시</v>
      </c>
      <c r="C386" s="56" t="s">
        <v>240</v>
      </c>
      <c r="D386" s="56" t="s">
        <v>2548</v>
      </c>
      <c r="E386" s="134" t="s">
        <v>2712</v>
      </c>
      <c r="F386" s="112" t="s">
        <v>2713</v>
      </c>
      <c r="G386" s="56" t="s">
        <v>2601</v>
      </c>
      <c r="H386" s="113" t="s">
        <v>2714</v>
      </c>
      <c r="I386" s="56" t="s">
        <v>2839</v>
      </c>
      <c r="J386" s="134" t="s">
        <v>2594</v>
      </c>
      <c r="K386" s="134" t="s">
        <v>2715</v>
      </c>
      <c r="L386" s="134">
        <v>3</v>
      </c>
      <c r="M386" s="114" t="s">
        <v>2716</v>
      </c>
      <c r="N386" s="114" t="s">
        <v>2717</v>
      </c>
      <c r="O386" s="150" t="s">
        <v>2556</v>
      </c>
      <c r="P386" s="170" t="s">
        <v>2718</v>
      </c>
      <c r="Q386" s="169" t="s">
        <v>2712</v>
      </c>
      <c r="R386" s="1" t="s">
        <v>648</v>
      </c>
      <c r="S386" s="5">
        <v>0</v>
      </c>
      <c r="T386" s="115">
        <v>3.9</v>
      </c>
      <c r="U386" s="56">
        <v>4.5</v>
      </c>
      <c r="V386" s="6"/>
      <c r="W386" s="56"/>
      <c r="X386" s="56"/>
      <c r="Y386" s="61"/>
      <c r="Z386" s="2"/>
      <c r="AA386" s="63"/>
      <c r="AB386" s="98"/>
      <c r="AC386" s="98"/>
      <c r="AD386" s="99"/>
      <c r="AE386" s="99"/>
      <c r="AF386" s="60"/>
      <c r="AG386" s="116">
        <v>40</v>
      </c>
      <c r="AH386" s="56"/>
      <c r="AI386" s="2">
        <v>500000</v>
      </c>
      <c r="AJ386" s="3" t="s">
        <v>2558</v>
      </c>
      <c r="AK386" s="118">
        <v>3839000</v>
      </c>
      <c r="AL386" s="118">
        <v>2250000</v>
      </c>
      <c r="AM386" s="51"/>
      <c r="AN386" s="52">
        <f t="shared" si="46"/>
        <v>1589000</v>
      </c>
      <c r="AO386" s="56"/>
    </row>
    <row r="387" spans="1:41">
      <c r="A387" s="56">
        <v>382</v>
      </c>
      <c r="B387" s="57" t="str">
        <f t="shared" si="40"/>
        <v>여수시</v>
      </c>
      <c r="C387" s="56" t="s">
        <v>240</v>
      </c>
      <c r="D387" s="56" t="s">
        <v>2548</v>
      </c>
      <c r="E387" s="134" t="s">
        <v>2719</v>
      </c>
      <c r="F387" s="112" t="s">
        <v>2720</v>
      </c>
      <c r="G387" s="56" t="s">
        <v>2601</v>
      </c>
      <c r="H387" s="113" t="s">
        <v>2721</v>
      </c>
      <c r="I387" s="56" t="s">
        <v>2839</v>
      </c>
      <c r="J387" s="134" t="s">
        <v>2618</v>
      </c>
      <c r="K387" s="134" t="s">
        <v>2619</v>
      </c>
      <c r="L387" s="134">
        <v>2</v>
      </c>
      <c r="M387" s="114" t="s">
        <v>2722</v>
      </c>
      <c r="N387" s="114" t="s">
        <v>2723</v>
      </c>
      <c r="O387" s="150" t="s">
        <v>2589</v>
      </c>
      <c r="P387" s="170" t="s">
        <v>2724</v>
      </c>
      <c r="Q387" s="169" t="s">
        <v>2719</v>
      </c>
      <c r="R387" s="1" t="s">
        <v>648</v>
      </c>
      <c r="S387" s="5">
        <v>0</v>
      </c>
      <c r="T387" s="115">
        <v>3.97</v>
      </c>
      <c r="U387" s="56">
        <v>4.5</v>
      </c>
      <c r="V387" s="6"/>
      <c r="W387" s="56"/>
      <c r="X387" s="56"/>
      <c r="Y387" s="61"/>
      <c r="Z387" s="2"/>
      <c r="AA387" s="63"/>
      <c r="AB387" s="98"/>
      <c r="AC387" s="98"/>
      <c r="AD387" s="99"/>
      <c r="AE387" s="99"/>
      <c r="AF387" s="60"/>
      <c r="AG387" s="116">
        <v>40</v>
      </c>
      <c r="AH387" s="56"/>
      <c r="AI387" s="2">
        <v>500000</v>
      </c>
      <c r="AJ387" s="3" t="s">
        <v>2558</v>
      </c>
      <c r="AK387" s="118">
        <v>2805000</v>
      </c>
      <c r="AL387" s="118">
        <v>500000</v>
      </c>
      <c r="AM387" s="51"/>
      <c r="AN387" s="52">
        <f t="shared" si="46"/>
        <v>2305000</v>
      </c>
      <c r="AO387" s="56"/>
    </row>
    <row r="388" spans="1:41" hidden="1">
      <c r="A388" s="56">
        <v>383</v>
      </c>
      <c r="B388" s="57" t="str">
        <f t="shared" si="40"/>
        <v>목포시</v>
      </c>
      <c r="C388" s="56" t="s">
        <v>240</v>
      </c>
      <c r="D388" s="56" t="s">
        <v>2725</v>
      </c>
      <c r="E388" s="56" t="s">
        <v>2726</v>
      </c>
      <c r="F388" s="112" t="s">
        <v>2727</v>
      </c>
      <c r="G388" s="56" t="s">
        <v>32</v>
      </c>
      <c r="H388" s="113" t="s">
        <v>2728</v>
      </c>
      <c r="I388" s="56" t="s">
        <v>2839</v>
      </c>
      <c r="J388" s="47" t="s">
        <v>2571</v>
      </c>
      <c r="K388" s="47" t="s">
        <v>2729</v>
      </c>
      <c r="L388" s="56">
        <v>4</v>
      </c>
      <c r="M388" s="114" t="s">
        <v>2730</v>
      </c>
      <c r="N388" s="114" t="s">
        <v>2731</v>
      </c>
      <c r="O388" s="150" t="s">
        <v>2566</v>
      </c>
      <c r="P388" s="170" t="s">
        <v>2732</v>
      </c>
      <c r="Q388" s="159" t="s">
        <v>2726</v>
      </c>
      <c r="R388" s="1">
        <v>81.36</v>
      </c>
      <c r="S388" s="5">
        <v>97</v>
      </c>
      <c r="T388" s="120">
        <v>4.3</v>
      </c>
      <c r="U388" s="56">
        <v>4.5</v>
      </c>
      <c r="V388" s="6">
        <v>85.953432835820891</v>
      </c>
      <c r="W388" s="56" t="s">
        <v>0</v>
      </c>
      <c r="X388" s="56"/>
      <c r="Y388" s="61">
        <v>3</v>
      </c>
      <c r="Z388" s="2">
        <v>96250</v>
      </c>
      <c r="AA388" s="63" t="e">
        <f t="shared" ca="1" si="41"/>
        <v>#REF!</v>
      </c>
      <c r="AB388" s="98" t="e">
        <f t="shared" ca="1" si="42"/>
        <v>#REF!</v>
      </c>
      <c r="AC388" s="98" t="e">
        <f ca="1">IF(ISERROR(INDEX(INDIRECT("'"&amp;$W388&amp;"'!$B$2:$K$15"),$AA388+1,$Y388)),#REF!,INDEX(INDIRECT("'"&amp;$W388&amp;"'!$B$2:$K$15"),$AA388+1,$Y388))</f>
        <v>#REF!</v>
      </c>
      <c r="AD388" s="99" t="e">
        <f t="shared" ca="1" si="43"/>
        <v>#REF!</v>
      </c>
      <c r="AE388" s="99" t="e">
        <f t="shared" ca="1" si="44"/>
        <v>#REF!</v>
      </c>
      <c r="AF388" s="60" t="e">
        <f t="shared" ca="1" si="45"/>
        <v>#REF!</v>
      </c>
      <c r="AG388" s="117">
        <v>4</v>
      </c>
      <c r="AH388" s="56"/>
      <c r="AI388" s="2">
        <v>700000</v>
      </c>
      <c r="AJ388" s="3" t="s">
        <v>2558</v>
      </c>
      <c r="AK388" s="2">
        <v>2750000</v>
      </c>
      <c r="AL388" s="51">
        <v>600000</v>
      </c>
      <c r="AM388" s="51"/>
      <c r="AN388" s="52">
        <f t="shared" si="46"/>
        <v>2150000</v>
      </c>
      <c r="AO388" s="56"/>
    </row>
  </sheetData>
  <autoFilter ref="A4:AO388" xr:uid="{D16299B5-5B60-4983-810F-84FFE218B3B6}">
    <filterColumn colId="1">
      <filters>
        <filter val="여수시"/>
      </filters>
    </filterColumn>
    <filterColumn colId="22" showButton="0"/>
    <filterColumn colId="23" showButton="0"/>
    <filterColumn colId="24" showButton="0"/>
    <filterColumn colId="26" showButton="0"/>
    <filterColumn colId="27" showButton="0"/>
    <filterColumn colId="29" showButton="0"/>
    <filterColumn colId="30" showButton="0"/>
  </autoFilter>
  <mergeCells count="35">
    <mergeCell ref="O4:O5"/>
    <mergeCell ref="O3:Q3"/>
    <mergeCell ref="P4:P5"/>
    <mergeCell ref="Q4:Q5"/>
    <mergeCell ref="E3:N3"/>
    <mergeCell ref="E4:E5"/>
    <mergeCell ref="F4:F5"/>
    <mergeCell ref="G4:G5"/>
    <mergeCell ref="H4:H5"/>
    <mergeCell ref="J4:J5"/>
    <mergeCell ref="K4:K5"/>
    <mergeCell ref="L4:L5"/>
    <mergeCell ref="M4:M5"/>
    <mergeCell ref="N4:N5"/>
    <mergeCell ref="V3:AF3"/>
    <mergeCell ref="AD4:AF4"/>
    <mergeCell ref="AA4:AC4"/>
    <mergeCell ref="W4:Z4"/>
    <mergeCell ref="V4:V5"/>
    <mergeCell ref="AN3:AN5"/>
    <mergeCell ref="A1:Q1"/>
    <mergeCell ref="I4:I5"/>
    <mergeCell ref="AG3:AG5"/>
    <mergeCell ref="AH3:AH5"/>
    <mergeCell ref="AI3:AI5"/>
    <mergeCell ref="AJ3:AM3"/>
    <mergeCell ref="AJ4:AJ5"/>
    <mergeCell ref="AK4:AK5"/>
    <mergeCell ref="AL4:AL5"/>
    <mergeCell ref="AM4:AM5"/>
    <mergeCell ref="R3:R5"/>
    <mergeCell ref="S3:U3"/>
    <mergeCell ref="S4:S5"/>
    <mergeCell ref="T4:T5"/>
    <mergeCell ref="U4:U5"/>
  </mergeCells>
  <phoneticPr fontId="1" type="noConversion"/>
  <conditionalFormatting sqref="AA101:AF104">
    <cfRule type="cellIs" dxfId="17" priority="17" operator="equal">
      <formula>"지원제외"</formula>
    </cfRule>
    <cfRule type="cellIs" dxfId="16" priority="18" operator="equal">
      <formula>"150% 초과"</formula>
    </cfRule>
  </conditionalFormatting>
  <conditionalFormatting sqref="AA105:AF108">
    <cfRule type="cellIs" dxfId="15" priority="15" operator="equal">
      <formula>"지원제외"</formula>
    </cfRule>
    <cfRule type="cellIs" dxfId="14" priority="16" operator="equal">
      <formula>"150% 초과"</formula>
    </cfRule>
  </conditionalFormatting>
  <conditionalFormatting sqref="AA111:AF114">
    <cfRule type="cellIs" dxfId="13" priority="13" operator="equal">
      <formula>"지원제외"</formula>
    </cfRule>
    <cfRule type="cellIs" dxfId="12" priority="14" operator="equal">
      <formula>"150% 초과"</formula>
    </cfRule>
  </conditionalFormatting>
  <conditionalFormatting sqref="AA117:AF117">
    <cfRule type="cellIs" dxfId="11" priority="11" operator="equal">
      <formula>"지원제외"</formula>
    </cfRule>
    <cfRule type="cellIs" dxfId="10" priority="12" operator="equal">
      <formula>"150% 초과"</formula>
    </cfRule>
  </conditionalFormatting>
  <conditionalFormatting sqref="AA109:AF110">
    <cfRule type="cellIs" dxfId="9" priority="9" operator="equal">
      <formula>"지원제외"</formula>
    </cfRule>
    <cfRule type="cellIs" dxfId="8" priority="10" operator="equal">
      <formula>"150% 초과"</formula>
    </cfRule>
  </conditionalFormatting>
  <conditionalFormatting sqref="AA115:AF116">
    <cfRule type="cellIs" dxfId="7" priority="7" operator="equal">
      <formula>"지원제외"</formula>
    </cfRule>
    <cfRule type="cellIs" dxfId="6" priority="8" operator="equal">
      <formula>"150% 초과"</formula>
    </cfRule>
  </conditionalFormatting>
  <conditionalFormatting sqref="AA118:AF120">
    <cfRule type="cellIs" dxfId="5" priority="5" operator="equal">
      <formula>"지원제외"</formula>
    </cfRule>
    <cfRule type="cellIs" dxfId="4" priority="6" operator="equal">
      <formula>"150% 초과"</formula>
    </cfRule>
  </conditionalFormatting>
  <conditionalFormatting sqref="AA97:AF100">
    <cfRule type="cellIs" dxfId="3" priority="3" operator="equal">
      <formula>"지원제외"</formula>
    </cfRule>
    <cfRule type="cellIs" dxfId="2" priority="4" operator="equal">
      <formula>"150% 초과"</formula>
    </cfRule>
  </conditionalFormatting>
  <conditionalFormatting sqref="AA88:AF96">
    <cfRule type="cellIs" dxfId="1" priority="1" operator="equal">
      <formula>"지원제외"</formula>
    </cfRule>
    <cfRule type="cellIs" dxfId="0" priority="2" operator="equal">
      <formula>"150% 초과"</formula>
    </cfRule>
  </conditionalFormatting>
  <dataValidations count="5">
    <dataValidation type="list" allowBlank="1" showInputMessage="1" showErrorMessage="1" sqref="X88:X120" xr:uid="{23DC4A5D-C755-43C9-A918-2A92C4F4EEF5}">
      <formula1>INDIRECT($V88)</formula1>
    </dataValidation>
    <dataValidation type="list" allowBlank="1" showInputMessage="1" showErrorMessage="1" sqref="C88:C120" xr:uid="{3A7DD201-5F8C-4118-941F-D798E590EC40}">
      <formula1>"희망나래, 특별지정"</formula1>
    </dataValidation>
    <dataValidation type="list" allowBlank="1" showInputMessage="1" showErrorMessage="1" sqref="D88:D120" xr:uid="{5F776C05-EC15-4DA2-B3A2-6E5E7C5654DC}">
      <formula1>INDIRECT($C88)</formula1>
    </dataValidation>
    <dataValidation type="whole" allowBlank="1" showInputMessage="1" showErrorMessage="1" sqref="Y88:Y120" xr:uid="{D459E08A-490A-4D70-8503-BF01582427A6}">
      <formula1>1</formula1>
      <formula2>10</formula2>
    </dataValidation>
    <dataValidation type="list" allowBlank="1" showInputMessage="1" showErrorMessage="1" sqref="U88:U120" xr:uid="{1791929C-B830-4809-BA1D-11323D069C5A}">
      <formula1>"4.3,4.5,100"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A5D5245-3E5C-4041-97D2-D92A073D2E34}">
          <x14:formula1>
            <xm:f>'C:\Users\USER-PC\Desktop\[복사본 2021년 상반기 전남 장학생 추천자 명단(제출용)_자동화_ver.3(에세이 추가).xlsx]평가지표'!#REF!</xm:f>
          </x14:formula1>
          <xm:sqref>W88:W120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5A9CA9-8BBA-4426-9F29-750376277180}">
  <dimension ref="A1:I322"/>
  <sheetViews>
    <sheetView showGridLines="0" tabSelected="1" workbookViewId="0">
      <pane xSplit="1" ySplit="4" topLeftCell="B315" activePane="bottomRight" state="frozen"/>
      <selection pane="topRight" activeCell="B1" sqref="B1"/>
      <selection pane="bottomLeft" activeCell="A3" sqref="A3"/>
      <selection pane="bottomRight" activeCell="G316" sqref="G316"/>
    </sheetView>
  </sheetViews>
  <sheetFormatPr defaultRowHeight="30" customHeight="1"/>
  <cols>
    <col min="1" max="1" width="8.5" style="237" customWidth="1"/>
    <col min="2" max="2" width="8.125" style="237" customWidth="1"/>
    <col min="3" max="3" width="12.625" style="237" customWidth="1"/>
    <col min="4" max="4" width="10.75" style="237" customWidth="1"/>
    <col min="5" max="5" width="11.25" style="237" customWidth="1"/>
    <col min="6" max="6" width="11.125" style="241" customWidth="1"/>
    <col min="7" max="7" width="14.75" style="242" customWidth="1"/>
    <col min="8" max="8" width="9" style="237"/>
    <col min="9" max="9" width="13" style="237" bestFit="1" customWidth="1"/>
    <col min="10" max="16384" width="9" style="237"/>
  </cols>
  <sheetData>
    <row r="1" spans="1:7" ht="51" customHeight="1">
      <c r="A1" s="299" t="s">
        <v>2887</v>
      </c>
      <c r="B1" s="299"/>
      <c r="C1" s="299"/>
      <c r="D1" s="299"/>
      <c r="E1" s="299"/>
      <c r="F1" s="299"/>
      <c r="G1" s="299"/>
    </row>
    <row r="2" spans="1:7" ht="14.25" customHeight="1">
      <c r="A2" s="252"/>
      <c r="B2" s="252"/>
      <c r="C2" s="252"/>
      <c r="D2" s="252"/>
      <c r="E2" s="252"/>
      <c r="F2" s="252"/>
      <c r="G2" s="252"/>
    </row>
    <row r="3" spans="1:7" ht="30" customHeight="1">
      <c r="A3" s="302" t="s">
        <v>2855</v>
      </c>
      <c r="B3" s="304" t="s">
        <v>2883</v>
      </c>
      <c r="C3" s="305"/>
      <c r="D3" s="306" t="s">
        <v>2846</v>
      </c>
      <c r="E3" s="303" t="s">
        <v>2854</v>
      </c>
      <c r="F3" s="303"/>
      <c r="G3" s="300" t="s">
        <v>2861</v>
      </c>
    </row>
    <row r="4" spans="1:7" ht="30" customHeight="1">
      <c r="A4" s="302"/>
      <c r="B4" s="251" t="s">
        <v>2884</v>
      </c>
      <c r="C4" s="251" t="s">
        <v>2886</v>
      </c>
      <c r="D4" s="307"/>
      <c r="E4" s="245" t="s">
        <v>2856</v>
      </c>
      <c r="F4" s="243" t="s">
        <v>2857</v>
      </c>
      <c r="G4" s="301"/>
    </row>
    <row r="5" spans="1:7" ht="30" customHeight="1">
      <c r="A5" s="238">
        <v>1</v>
      </c>
      <c r="B5" s="238">
        <v>2021</v>
      </c>
      <c r="C5" s="238" t="s">
        <v>2885</v>
      </c>
      <c r="D5" s="238" t="s">
        <v>315</v>
      </c>
      <c r="E5" s="238" t="s">
        <v>2888</v>
      </c>
      <c r="F5" s="239" t="s">
        <v>3137</v>
      </c>
      <c r="G5" s="247">
        <v>1500000</v>
      </c>
    </row>
    <row r="6" spans="1:7" ht="30" customHeight="1">
      <c r="A6" s="238">
        <v>2</v>
      </c>
      <c r="B6" s="238">
        <v>2021</v>
      </c>
      <c r="C6" s="238" t="s">
        <v>2885</v>
      </c>
      <c r="D6" s="238" t="s">
        <v>1561</v>
      </c>
      <c r="E6" s="238" t="s">
        <v>2889</v>
      </c>
      <c r="F6" s="239" t="s">
        <v>3138</v>
      </c>
      <c r="G6" s="247">
        <v>1500000</v>
      </c>
    </row>
    <row r="7" spans="1:7" ht="30" customHeight="1">
      <c r="A7" s="238">
        <v>3</v>
      </c>
      <c r="B7" s="238">
        <v>2021</v>
      </c>
      <c r="C7" s="238" t="s">
        <v>2885</v>
      </c>
      <c r="D7" s="238" t="s">
        <v>1561</v>
      </c>
      <c r="E7" s="238" t="s">
        <v>2890</v>
      </c>
      <c r="F7" s="239" t="s">
        <v>3139</v>
      </c>
      <c r="G7" s="247">
        <v>1500000</v>
      </c>
    </row>
    <row r="8" spans="1:7" ht="30" customHeight="1">
      <c r="A8" s="238">
        <v>4</v>
      </c>
      <c r="B8" s="238">
        <v>2021</v>
      </c>
      <c r="C8" s="238" t="s">
        <v>2885</v>
      </c>
      <c r="D8" s="238" t="s">
        <v>2858</v>
      </c>
      <c r="E8" s="238" t="s">
        <v>2891</v>
      </c>
      <c r="F8" s="239" t="s">
        <v>3140</v>
      </c>
      <c r="G8" s="247">
        <v>1500000</v>
      </c>
    </row>
    <row r="9" spans="1:7" ht="30" customHeight="1">
      <c r="A9" s="238">
        <v>5</v>
      </c>
      <c r="B9" s="238">
        <v>2021</v>
      </c>
      <c r="C9" s="238" t="s">
        <v>2885</v>
      </c>
      <c r="D9" s="238" t="s">
        <v>134</v>
      </c>
      <c r="E9" s="238" t="s">
        <v>2892</v>
      </c>
      <c r="F9" s="239" t="s">
        <v>3141</v>
      </c>
      <c r="G9" s="247">
        <v>1500000</v>
      </c>
    </row>
    <row r="10" spans="1:7" ht="30" customHeight="1">
      <c r="A10" s="238">
        <v>6</v>
      </c>
      <c r="B10" s="238">
        <v>2021</v>
      </c>
      <c r="C10" s="238" t="s">
        <v>2885</v>
      </c>
      <c r="D10" s="238" t="s">
        <v>2858</v>
      </c>
      <c r="E10" s="238" t="s">
        <v>2893</v>
      </c>
      <c r="F10" s="239" t="s">
        <v>3142</v>
      </c>
      <c r="G10" s="247">
        <v>1500000</v>
      </c>
    </row>
    <row r="11" spans="1:7" ht="30" customHeight="1">
      <c r="A11" s="238">
        <v>7</v>
      </c>
      <c r="B11" s="238">
        <v>2021</v>
      </c>
      <c r="C11" s="238" t="s">
        <v>2885</v>
      </c>
      <c r="D11" s="238" t="s">
        <v>1313</v>
      </c>
      <c r="E11" s="238" t="s">
        <v>2894</v>
      </c>
      <c r="F11" s="239" t="s">
        <v>3143</v>
      </c>
      <c r="G11" s="247">
        <v>1500000</v>
      </c>
    </row>
    <row r="12" spans="1:7" ht="30" customHeight="1">
      <c r="A12" s="238">
        <v>8</v>
      </c>
      <c r="B12" s="238">
        <v>2021</v>
      </c>
      <c r="C12" s="238" t="s">
        <v>2885</v>
      </c>
      <c r="D12" s="238" t="s">
        <v>554</v>
      </c>
      <c r="E12" s="238" t="s">
        <v>2895</v>
      </c>
      <c r="F12" s="239" t="s">
        <v>3144</v>
      </c>
      <c r="G12" s="247">
        <v>1500000</v>
      </c>
    </row>
    <row r="13" spans="1:7" ht="30" customHeight="1">
      <c r="A13" s="238">
        <v>9</v>
      </c>
      <c r="B13" s="238">
        <v>2021</v>
      </c>
      <c r="C13" s="238" t="s">
        <v>2885</v>
      </c>
      <c r="D13" s="238" t="s">
        <v>554</v>
      </c>
      <c r="E13" s="238" t="s">
        <v>2896</v>
      </c>
      <c r="F13" s="239" t="s">
        <v>3145</v>
      </c>
      <c r="G13" s="247">
        <v>1500000</v>
      </c>
    </row>
    <row r="14" spans="1:7" ht="30" customHeight="1">
      <c r="A14" s="238">
        <v>10</v>
      </c>
      <c r="B14" s="238">
        <v>2021</v>
      </c>
      <c r="C14" s="238" t="s">
        <v>2885</v>
      </c>
      <c r="D14" s="238" t="s">
        <v>1533</v>
      </c>
      <c r="E14" s="238" t="s">
        <v>2897</v>
      </c>
      <c r="F14" s="239" t="s">
        <v>3146</v>
      </c>
      <c r="G14" s="247">
        <v>1500000</v>
      </c>
    </row>
    <row r="15" spans="1:7" ht="30" customHeight="1">
      <c r="A15" s="238">
        <v>11</v>
      </c>
      <c r="B15" s="238">
        <v>2021</v>
      </c>
      <c r="C15" s="238" t="s">
        <v>2885</v>
      </c>
      <c r="D15" s="238" t="s">
        <v>2233</v>
      </c>
      <c r="E15" s="238" t="s">
        <v>2898</v>
      </c>
      <c r="F15" s="239" t="s">
        <v>3147</v>
      </c>
      <c r="G15" s="247">
        <v>1500000</v>
      </c>
    </row>
    <row r="16" spans="1:7" ht="30" customHeight="1">
      <c r="A16" s="238">
        <v>12</v>
      </c>
      <c r="B16" s="238">
        <v>2021</v>
      </c>
      <c r="C16" s="238" t="s">
        <v>2885</v>
      </c>
      <c r="D16" s="238" t="s">
        <v>315</v>
      </c>
      <c r="E16" s="238" t="s">
        <v>2899</v>
      </c>
      <c r="F16" s="239" t="s">
        <v>3139</v>
      </c>
      <c r="G16" s="247">
        <v>1500000</v>
      </c>
    </row>
    <row r="17" spans="1:7" ht="30" customHeight="1">
      <c r="A17" s="238">
        <v>13</v>
      </c>
      <c r="B17" s="238">
        <v>2021</v>
      </c>
      <c r="C17" s="238" t="s">
        <v>2885</v>
      </c>
      <c r="D17" s="238" t="s">
        <v>2858</v>
      </c>
      <c r="E17" s="238" t="s">
        <v>2900</v>
      </c>
      <c r="F17" s="239" t="s">
        <v>3148</v>
      </c>
      <c r="G17" s="247">
        <v>1500000</v>
      </c>
    </row>
    <row r="18" spans="1:7" ht="30" customHeight="1">
      <c r="A18" s="238">
        <v>14</v>
      </c>
      <c r="B18" s="238">
        <v>2021</v>
      </c>
      <c r="C18" s="238" t="s">
        <v>2885</v>
      </c>
      <c r="D18" s="238" t="s">
        <v>2858</v>
      </c>
      <c r="E18" s="238" t="s">
        <v>2901</v>
      </c>
      <c r="F18" s="239" t="s">
        <v>3149</v>
      </c>
      <c r="G18" s="247">
        <v>1500000</v>
      </c>
    </row>
    <row r="19" spans="1:7" ht="30" customHeight="1">
      <c r="A19" s="238">
        <v>15</v>
      </c>
      <c r="B19" s="238">
        <v>2021</v>
      </c>
      <c r="C19" s="238" t="s">
        <v>2885</v>
      </c>
      <c r="D19" s="238" t="s">
        <v>2858</v>
      </c>
      <c r="E19" s="238" t="s">
        <v>2902</v>
      </c>
      <c r="F19" s="239" t="s">
        <v>3148</v>
      </c>
      <c r="G19" s="247">
        <v>1500000</v>
      </c>
    </row>
    <row r="20" spans="1:7" ht="30" customHeight="1">
      <c r="A20" s="238">
        <v>16</v>
      </c>
      <c r="B20" s="238">
        <v>2021</v>
      </c>
      <c r="C20" s="238" t="s">
        <v>2885</v>
      </c>
      <c r="D20" s="238" t="s">
        <v>554</v>
      </c>
      <c r="E20" s="238" t="s">
        <v>2903</v>
      </c>
      <c r="F20" s="239" t="s">
        <v>3150</v>
      </c>
      <c r="G20" s="247">
        <v>1500000</v>
      </c>
    </row>
    <row r="21" spans="1:7" ht="30" customHeight="1">
      <c r="A21" s="238">
        <v>17</v>
      </c>
      <c r="B21" s="238">
        <v>2021</v>
      </c>
      <c r="C21" s="238" t="s">
        <v>2885</v>
      </c>
      <c r="D21" s="238" t="s">
        <v>1894</v>
      </c>
      <c r="E21" s="238" t="s">
        <v>2904</v>
      </c>
      <c r="F21" s="239" t="s">
        <v>3151</v>
      </c>
      <c r="G21" s="247">
        <v>1500000</v>
      </c>
    </row>
    <row r="22" spans="1:7" ht="30" customHeight="1">
      <c r="A22" s="238">
        <v>18</v>
      </c>
      <c r="B22" s="238">
        <v>2021</v>
      </c>
      <c r="C22" s="238" t="s">
        <v>2885</v>
      </c>
      <c r="D22" s="238" t="s">
        <v>2858</v>
      </c>
      <c r="E22" s="238" t="s">
        <v>2905</v>
      </c>
      <c r="F22" s="239" t="s">
        <v>3152</v>
      </c>
      <c r="G22" s="247">
        <v>1500000</v>
      </c>
    </row>
    <row r="23" spans="1:7" ht="30" customHeight="1">
      <c r="A23" s="238">
        <v>19</v>
      </c>
      <c r="B23" s="238">
        <v>2021</v>
      </c>
      <c r="C23" s="238" t="s">
        <v>2885</v>
      </c>
      <c r="D23" s="238" t="s">
        <v>554</v>
      </c>
      <c r="E23" s="238" t="s">
        <v>2906</v>
      </c>
      <c r="F23" s="239" t="s">
        <v>3153</v>
      </c>
      <c r="G23" s="247">
        <v>500000</v>
      </c>
    </row>
    <row r="24" spans="1:7" ht="30" customHeight="1">
      <c r="A24" s="238">
        <v>20</v>
      </c>
      <c r="B24" s="238">
        <v>2021</v>
      </c>
      <c r="C24" s="238" t="s">
        <v>2885</v>
      </c>
      <c r="D24" s="238" t="s">
        <v>554</v>
      </c>
      <c r="E24" s="238" t="s">
        <v>2907</v>
      </c>
      <c r="F24" s="239" t="s">
        <v>3154</v>
      </c>
      <c r="G24" s="247">
        <v>500000</v>
      </c>
    </row>
    <row r="25" spans="1:7" ht="30" customHeight="1">
      <c r="A25" s="238">
        <v>21</v>
      </c>
      <c r="B25" s="238">
        <v>2021</v>
      </c>
      <c r="C25" s="238" t="s">
        <v>2885</v>
      </c>
      <c r="D25" s="238" t="s">
        <v>1561</v>
      </c>
      <c r="E25" s="238" t="s">
        <v>2908</v>
      </c>
      <c r="F25" s="239" t="s">
        <v>3155</v>
      </c>
      <c r="G25" s="247">
        <v>300000</v>
      </c>
    </row>
    <row r="26" spans="1:7" ht="30" customHeight="1">
      <c r="A26" s="238">
        <v>22</v>
      </c>
      <c r="B26" s="238">
        <v>2021</v>
      </c>
      <c r="C26" s="238" t="s">
        <v>2885</v>
      </c>
      <c r="D26" s="238" t="s">
        <v>1088</v>
      </c>
      <c r="E26" s="246" t="s">
        <v>2909</v>
      </c>
      <c r="F26" s="248" t="s">
        <v>3156</v>
      </c>
      <c r="G26" s="247">
        <v>500000</v>
      </c>
    </row>
    <row r="27" spans="1:7" ht="30" customHeight="1">
      <c r="A27" s="238">
        <v>23</v>
      </c>
      <c r="B27" s="238">
        <v>2021</v>
      </c>
      <c r="C27" s="238" t="s">
        <v>2885</v>
      </c>
      <c r="D27" s="238" t="s">
        <v>1488</v>
      </c>
      <c r="E27" s="246" t="s">
        <v>2904</v>
      </c>
      <c r="F27" s="248" t="s">
        <v>3157</v>
      </c>
      <c r="G27" s="247">
        <v>500000</v>
      </c>
    </row>
    <row r="28" spans="1:7" ht="30" customHeight="1">
      <c r="A28" s="238">
        <v>24</v>
      </c>
      <c r="B28" s="238">
        <v>2021</v>
      </c>
      <c r="C28" s="238" t="s">
        <v>2885</v>
      </c>
      <c r="D28" s="238" t="s">
        <v>649</v>
      </c>
      <c r="E28" s="246" t="s">
        <v>2910</v>
      </c>
      <c r="F28" s="248" t="s">
        <v>3158</v>
      </c>
      <c r="G28" s="247">
        <v>500000</v>
      </c>
    </row>
    <row r="29" spans="1:7" ht="30" customHeight="1">
      <c r="A29" s="238">
        <v>25</v>
      </c>
      <c r="B29" s="238">
        <v>2021</v>
      </c>
      <c r="C29" s="238" t="s">
        <v>2885</v>
      </c>
      <c r="D29" s="238" t="s">
        <v>315</v>
      </c>
      <c r="E29" s="246" t="s">
        <v>2911</v>
      </c>
      <c r="F29" s="248" t="s">
        <v>3159</v>
      </c>
      <c r="G29" s="247">
        <v>500000</v>
      </c>
    </row>
    <row r="30" spans="1:7" ht="30" customHeight="1">
      <c r="A30" s="238">
        <v>26</v>
      </c>
      <c r="B30" s="238">
        <v>2021</v>
      </c>
      <c r="C30" s="238" t="s">
        <v>2885</v>
      </c>
      <c r="D30" s="238" t="s">
        <v>1209</v>
      </c>
      <c r="E30" s="246" t="s">
        <v>2912</v>
      </c>
      <c r="F30" s="248" t="s">
        <v>3160</v>
      </c>
      <c r="G30" s="247">
        <v>500000</v>
      </c>
    </row>
    <row r="31" spans="1:7" ht="30" customHeight="1">
      <c r="A31" s="238">
        <v>27</v>
      </c>
      <c r="B31" s="238">
        <v>2021</v>
      </c>
      <c r="C31" s="238" t="s">
        <v>2885</v>
      </c>
      <c r="D31" s="238" t="s">
        <v>1561</v>
      </c>
      <c r="E31" s="246" t="s">
        <v>2897</v>
      </c>
      <c r="F31" s="248" t="s">
        <v>3161</v>
      </c>
      <c r="G31" s="247">
        <v>500000</v>
      </c>
    </row>
    <row r="32" spans="1:7" ht="30" customHeight="1">
      <c r="A32" s="238">
        <v>28</v>
      </c>
      <c r="B32" s="238">
        <v>2021</v>
      </c>
      <c r="C32" s="238" t="s">
        <v>2885</v>
      </c>
      <c r="D32" s="238" t="s">
        <v>554</v>
      </c>
      <c r="E32" s="246" t="s">
        <v>2913</v>
      </c>
      <c r="F32" s="248" t="s">
        <v>3162</v>
      </c>
      <c r="G32" s="247">
        <v>500000</v>
      </c>
    </row>
    <row r="33" spans="1:7" ht="30" customHeight="1">
      <c r="A33" s="238">
        <v>29</v>
      </c>
      <c r="B33" s="238">
        <v>2021</v>
      </c>
      <c r="C33" s="238" t="s">
        <v>2885</v>
      </c>
      <c r="D33" s="238" t="s">
        <v>2028</v>
      </c>
      <c r="E33" s="246" t="s">
        <v>2914</v>
      </c>
      <c r="F33" s="248" t="s">
        <v>3163</v>
      </c>
      <c r="G33" s="247">
        <v>500000</v>
      </c>
    </row>
    <row r="34" spans="1:7" ht="30" customHeight="1">
      <c r="A34" s="238">
        <v>30</v>
      </c>
      <c r="B34" s="238">
        <v>2021</v>
      </c>
      <c r="C34" s="238" t="s">
        <v>2885</v>
      </c>
      <c r="D34" s="238" t="s">
        <v>1088</v>
      </c>
      <c r="E34" s="246" t="s">
        <v>2915</v>
      </c>
      <c r="F34" s="248" t="s">
        <v>3164</v>
      </c>
      <c r="G34" s="247">
        <v>500000</v>
      </c>
    </row>
    <row r="35" spans="1:7" ht="30" customHeight="1">
      <c r="A35" s="238">
        <v>31</v>
      </c>
      <c r="B35" s="238">
        <v>2021</v>
      </c>
      <c r="C35" s="238" t="s">
        <v>2885</v>
      </c>
      <c r="D35" s="238" t="s">
        <v>1533</v>
      </c>
      <c r="E35" s="249" t="s">
        <v>2916</v>
      </c>
      <c r="F35" s="250" t="s">
        <v>3165</v>
      </c>
      <c r="G35" s="247">
        <v>500000</v>
      </c>
    </row>
    <row r="36" spans="1:7" ht="30" customHeight="1">
      <c r="A36" s="238">
        <v>32</v>
      </c>
      <c r="B36" s="238">
        <v>2021</v>
      </c>
      <c r="C36" s="238" t="s">
        <v>2885</v>
      </c>
      <c r="D36" s="238" t="s">
        <v>1561</v>
      </c>
      <c r="E36" s="246" t="s">
        <v>2891</v>
      </c>
      <c r="F36" s="248" t="s">
        <v>3166</v>
      </c>
      <c r="G36" s="247">
        <v>500000</v>
      </c>
    </row>
    <row r="37" spans="1:7" ht="30" customHeight="1">
      <c r="A37" s="238">
        <v>33</v>
      </c>
      <c r="B37" s="238">
        <v>2021</v>
      </c>
      <c r="C37" s="238" t="s">
        <v>2885</v>
      </c>
      <c r="D37" s="238" t="s">
        <v>315</v>
      </c>
      <c r="E37" s="246" t="s">
        <v>2917</v>
      </c>
      <c r="F37" s="248" t="s">
        <v>3167</v>
      </c>
      <c r="G37" s="247">
        <v>500000</v>
      </c>
    </row>
    <row r="38" spans="1:7" ht="30" customHeight="1">
      <c r="A38" s="238">
        <v>34</v>
      </c>
      <c r="B38" s="238">
        <v>2021</v>
      </c>
      <c r="C38" s="238" t="s">
        <v>2885</v>
      </c>
      <c r="D38" s="238" t="s">
        <v>2859</v>
      </c>
      <c r="E38" s="246" t="s">
        <v>2918</v>
      </c>
      <c r="F38" s="248" t="s">
        <v>3168</v>
      </c>
      <c r="G38" s="247">
        <v>500000</v>
      </c>
    </row>
    <row r="39" spans="1:7" ht="30" customHeight="1">
      <c r="A39" s="238">
        <v>35</v>
      </c>
      <c r="B39" s="238">
        <v>2021</v>
      </c>
      <c r="C39" s="238" t="s">
        <v>2885</v>
      </c>
      <c r="D39" s="238" t="s">
        <v>1313</v>
      </c>
      <c r="E39" s="246" t="s">
        <v>2907</v>
      </c>
      <c r="F39" s="248" t="s">
        <v>3169</v>
      </c>
      <c r="G39" s="247">
        <v>500000</v>
      </c>
    </row>
    <row r="40" spans="1:7" ht="30" customHeight="1">
      <c r="A40" s="238">
        <v>36</v>
      </c>
      <c r="B40" s="238">
        <v>2021</v>
      </c>
      <c r="C40" s="238" t="s">
        <v>2885</v>
      </c>
      <c r="D40" s="238" t="s">
        <v>1743</v>
      </c>
      <c r="E40" s="246" t="s">
        <v>2919</v>
      </c>
      <c r="F40" s="248" t="s">
        <v>3170</v>
      </c>
      <c r="G40" s="247">
        <v>500000</v>
      </c>
    </row>
    <row r="41" spans="1:7" ht="30" customHeight="1">
      <c r="A41" s="238">
        <v>37</v>
      </c>
      <c r="B41" s="238">
        <v>2021</v>
      </c>
      <c r="C41" s="238" t="s">
        <v>2885</v>
      </c>
      <c r="D41" s="238" t="s">
        <v>1088</v>
      </c>
      <c r="E41" s="246" t="s">
        <v>2920</v>
      </c>
      <c r="F41" s="248" t="s">
        <v>3171</v>
      </c>
      <c r="G41" s="247">
        <v>500000</v>
      </c>
    </row>
    <row r="42" spans="1:7" ht="30" customHeight="1">
      <c r="A42" s="238">
        <v>38</v>
      </c>
      <c r="B42" s="238">
        <v>2021</v>
      </c>
      <c r="C42" s="238" t="s">
        <v>2885</v>
      </c>
      <c r="D42" s="238" t="s">
        <v>315</v>
      </c>
      <c r="E42" s="238" t="s">
        <v>2921</v>
      </c>
      <c r="F42" s="239" t="s">
        <v>3172</v>
      </c>
      <c r="G42" s="247">
        <v>500000</v>
      </c>
    </row>
    <row r="43" spans="1:7" ht="30" customHeight="1">
      <c r="A43" s="238">
        <v>39</v>
      </c>
      <c r="B43" s="238">
        <v>2021</v>
      </c>
      <c r="C43" s="238" t="s">
        <v>2885</v>
      </c>
      <c r="D43" s="238" t="s">
        <v>134</v>
      </c>
      <c r="E43" s="238" t="s">
        <v>2922</v>
      </c>
      <c r="F43" s="239" t="s">
        <v>3173</v>
      </c>
      <c r="G43" s="247">
        <v>500000</v>
      </c>
    </row>
    <row r="44" spans="1:7" ht="30" customHeight="1">
      <c r="A44" s="238">
        <v>40</v>
      </c>
      <c r="B44" s="238">
        <v>2021</v>
      </c>
      <c r="C44" s="238" t="s">
        <v>2885</v>
      </c>
      <c r="D44" s="238" t="s">
        <v>2858</v>
      </c>
      <c r="E44" s="238" t="s">
        <v>2923</v>
      </c>
      <c r="F44" s="239" t="s">
        <v>3174</v>
      </c>
      <c r="G44" s="247">
        <v>1500000</v>
      </c>
    </row>
    <row r="45" spans="1:7" ht="30" customHeight="1">
      <c r="A45" s="238">
        <v>41</v>
      </c>
      <c r="B45" s="238">
        <v>2021</v>
      </c>
      <c r="C45" s="238" t="s">
        <v>2885</v>
      </c>
      <c r="D45" s="238" t="s">
        <v>2858</v>
      </c>
      <c r="E45" s="238" t="s">
        <v>2924</v>
      </c>
      <c r="F45" s="239" t="s">
        <v>3175</v>
      </c>
      <c r="G45" s="247">
        <v>1500000</v>
      </c>
    </row>
    <row r="46" spans="1:7" ht="30" customHeight="1">
      <c r="A46" s="238">
        <v>42</v>
      </c>
      <c r="B46" s="238">
        <v>2021</v>
      </c>
      <c r="C46" s="238" t="s">
        <v>2885</v>
      </c>
      <c r="D46" s="238" t="s">
        <v>134</v>
      </c>
      <c r="E46" s="238" t="s">
        <v>2925</v>
      </c>
      <c r="F46" s="239" t="s">
        <v>3176</v>
      </c>
      <c r="G46" s="247">
        <v>1500000</v>
      </c>
    </row>
    <row r="47" spans="1:7" ht="30" customHeight="1">
      <c r="A47" s="238">
        <v>43</v>
      </c>
      <c r="B47" s="238">
        <v>2021</v>
      </c>
      <c r="C47" s="238" t="s">
        <v>2885</v>
      </c>
      <c r="D47" s="238" t="s">
        <v>315</v>
      </c>
      <c r="E47" s="238" t="s">
        <v>2926</v>
      </c>
      <c r="F47" s="239" t="s">
        <v>3177</v>
      </c>
      <c r="G47" s="247">
        <v>1500000</v>
      </c>
    </row>
    <row r="48" spans="1:7" ht="30" customHeight="1">
      <c r="A48" s="238">
        <v>44</v>
      </c>
      <c r="B48" s="238">
        <v>2021</v>
      </c>
      <c r="C48" s="238" t="s">
        <v>2885</v>
      </c>
      <c r="D48" s="238" t="s">
        <v>649</v>
      </c>
      <c r="E48" s="238" t="s">
        <v>2927</v>
      </c>
      <c r="F48" s="239" t="s">
        <v>3178</v>
      </c>
      <c r="G48" s="247">
        <v>1500000</v>
      </c>
    </row>
    <row r="49" spans="1:7" ht="30" customHeight="1">
      <c r="A49" s="238">
        <v>45</v>
      </c>
      <c r="B49" s="238">
        <v>2021</v>
      </c>
      <c r="C49" s="238" t="s">
        <v>2885</v>
      </c>
      <c r="D49" s="238" t="s">
        <v>2858</v>
      </c>
      <c r="E49" s="238" t="s">
        <v>2928</v>
      </c>
      <c r="F49" s="239" t="s">
        <v>3179</v>
      </c>
      <c r="G49" s="247">
        <v>1500000</v>
      </c>
    </row>
    <row r="50" spans="1:7" ht="30" customHeight="1">
      <c r="A50" s="238">
        <v>46</v>
      </c>
      <c r="B50" s="238">
        <v>2021</v>
      </c>
      <c r="C50" s="238" t="s">
        <v>2885</v>
      </c>
      <c r="D50" s="238" t="s">
        <v>1533</v>
      </c>
      <c r="E50" s="238" t="s">
        <v>2907</v>
      </c>
      <c r="F50" s="239" t="s">
        <v>3153</v>
      </c>
      <c r="G50" s="247">
        <v>500000</v>
      </c>
    </row>
    <row r="51" spans="1:7" ht="30" customHeight="1">
      <c r="A51" s="238">
        <v>47</v>
      </c>
      <c r="B51" s="238">
        <v>2021</v>
      </c>
      <c r="C51" s="238" t="s">
        <v>2885</v>
      </c>
      <c r="D51" s="238" t="s">
        <v>1561</v>
      </c>
      <c r="E51" s="238" t="s">
        <v>2929</v>
      </c>
      <c r="F51" s="239" t="s">
        <v>3180</v>
      </c>
      <c r="G51" s="247">
        <v>500000</v>
      </c>
    </row>
    <row r="52" spans="1:7" ht="30" customHeight="1">
      <c r="A52" s="238">
        <v>48</v>
      </c>
      <c r="B52" s="238">
        <v>2021</v>
      </c>
      <c r="C52" s="238" t="s">
        <v>2885</v>
      </c>
      <c r="D52" s="238" t="s">
        <v>649</v>
      </c>
      <c r="E52" s="238" t="s">
        <v>2909</v>
      </c>
      <c r="F52" s="239" t="s">
        <v>3181</v>
      </c>
      <c r="G52" s="247">
        <v>500000</v>
      </c>
    </row>
    <row r="53" spans="1:7" ht="30" customHeight="1">
      <c r="A53" s="238">
        <v>49</v>
      </c>
      <c r="B53" s="238">
        <v>2021</v>
      </c>
      <c r="C53" s="238" t="s">
        <v>2885</v>
      </c>
      <c r="D53" s="238" t="s">
        <v>134</v>
      </c>
      <c r="E53" s="238" t="s">
        <v>2907</v>
      </c>
      <c r="F53" s="239" t="s">
        <v>3182</v>
      </c>
      <c r="G53" s="247">
        <v>500000</v>
      </c>
    </row>
    <row r="54" spans="1:7" ht="30" customHeight="1">
      <c r="A54" s="238">
        <v>50</v>
      </c>
      <c r="B54" s="238">
        <v>2021</v>
      </c>
      <c r="C54" s="238" t="s">
        <v>2885</v>
      </c>
      <c r="D54" s="238" t="s">
        <v>315</v>
      </c>
      <c r="E54" s="238" t="s">
        <v>2930</v>
      </c>
      <c r="F54" s="239" t="s">
        <v>3183</v>
      </c>
      <c r="G54" s="247">
        <v>500000</v>
      </c>
    </row>
    <row r="55" spans="1:7" ht="30" customHeight="1">
      <c r="A55" s="238">
        <v>51</v>
      </c>
      <c r="B55" s="238">
        <v>2021</v>
      </c>
      <c r="C55" s="238" t="s">
        <v>2885</v>
      </c>
      <c r="D55" s="238" t="s">
        <v>1533</v>
      </c>
      <c r="E55" s="238" t="s">
        <v>2896</v>
      </c>
      <c r="F55" s="239" t="s">
        <v>3184</v>
      </c>
      <c r="G55" s="247">
        <v>1500000</v>
      </c>
    </row>
    <row r="56" spans="1:7" ht="30" customHeight="1">
      <c r="A56" s="238">
        <v>52</v>
      </c>
      <c r="B56" s="238">
        <v>2021</v>
      </c>
      <c r="C56" s="238" t="s">
        <v>2885</v>
      </c>
      <c r="D56" s="238" t="s">
        <v>1488</v>
      </c>
      <c r="E56" s="238" t="s">
        <v>2931</v>
      </c>
      <c r="F56" s="239" t="s">
        <v>3174</v>
      </c>
      <c r="G56" s="247">
        <v>1500000</v>
      </c>
    </row>
    <row r="57" spans="1:7" ht="30" customHeight="1">
      <c r="A57" s="238">
        <v>53</v>
      </c>
      <c r="B57" s="238">
        <v>2021</v>
      </c>
      <c r="C57" s="238" t="s">
        <v>2885</v>
      </c>
      <c r="D57" s="238" t="s">
        <v>2858</v>
      </c>
      <c r="E57" s="238" t="s">
        <v>2932</v>
      </c>
      <c r="F57" s="239" t="s">
        <v>3185</v>
      </c>
      <c r="G57" s="247">
        <v>1500000</v>
      </c>
    </row>
    <row r="58" spans="1:7" ht="30" customHeight="1">
      <c r="A58" s="238">
        <v>54</v>
      </c>
      <c r="B58" s="238">
        <v>2021</v>
      </c>
      <c r="C58" s="238" t="s">
        <v>2885</v>
      </c>
      <c r="D58" s="238" t="s">
        <v>315</v>
      </c>
      <c r="E58" s="238" t="s">
        <v>2933</v>
      </c>
      <c r="F58" s="239" t="s">
        <v>3141</v>
      </c>
      <c r="G58" s="247">
        <v>1500000</v>
      </c>
    </row>
    <row r="59" spans="1:7" ht="30" customHeight="1">
      <c r="A59" s="238">
        <v>55</v>
      </c>
      <c r="B59" s="238">
        <v>2021</v>
      </c>
      <c r="C59" s="238" t="s">
        <v>2885</v>
      </c>
      <c r="D59" s="238" t="s">
        <v>315</v>
      </c>
      <c r="E59" s="238" t="s">
        <v>2934</v>
      </c>
      <c r="F59" s="239" t="s">
        <v>3186</v>
      </c>
      <c r="G59" s="247">
        <v>1500000</v>
      </c>
    </row>
    <row r="60" spans="1:7" ht="30" customHeight="1">
      <c r="A60" s="238">
        <v>56</v>
      </c>
      <c r="B60" s="238">
        <v>2021</v>
      </c>
      <c r="C60" s="238" t="s">
        <v>2885</v>
      </c>
      <c r="D60" s="238" t="s">
        <v>2858</v>
      </c>
      <c r="E60" s="238" t="s">
        <v>2935</v>
      </c>
      <c r="F60" s="239" t="s">
        <v>3187</v>
      </c>
      <c r="G60" s="240">
        <v>500000</v>
      </c>
    </row>
    <row r="61" spans="1:7" ht="30" customHeight="1">
      <c r="A61" s="238">
        <v>57</v>
      </c>
      <c r="B61" s="238">
        <v>2021</v>
      </c>
      <c r="C61" s="238" t="s">
        <v>2885</v>
      </c>
      <c r="D61" s="238" t="s">
        <v>1561</v>
      </c>
      <c r="E61" s="238" t="s">
        <v>2936</v>
      </c>
      <c r="F61" s="239" t="s">
        <v>3188</v>
      </c>
      <c r="G61" s="240">
        <v>500000</v>
      </c>
    </row>
    <row r="62" spans="1:7" ht="30" customHeight="1">
      <c r="A62" s="238">
        <v>58</v>
      </c>
      <c r="B62" s="238">
        <v>2021</v>
      </c>
      <c r="C62" s="238" t="s">
        <v>2885</v>
      </c>
      <c r="D62" s="238" t="s">
        <v>2858</v>
      </c>
      <c r="E62" s="238" t="s">
        <v>2937</v>
      </c>
      <c r="F62" s="239" t="s">
        <v>3188</v>
      </c>
      <c r="G62" s="240">
        <v>500000</v>
      </c>
    </row>
    <row r="63" spans="1:7" ht="30" customHeight="1">
      <c r="A63" s="238">
        <v>59</v>
      </c>
      <c r="B63" s="238">
        <v>2021</v>
      </c>
      <c r="C63" s="238" t="s">
        <v>2885</v>
      </c>
      <c r="D63" s="238" t="s">
        <v>2291</v>
      </c>
      <c r="E63" s="238" t="s">
        <v>2938</v>
      </c>
      <c r="F63" s="239" t="s">
        <v>3175</v>
      </c>
      <c r="G63" s="240">
        <v>500000</v>
      </c>
    </row>
    <row r="64" spans="1:7" ht="30" customHeight="1">
      <c r="A64" s="238">
        <v>60</v>
      </c>
      <c r="B64" s="238">
        <v>2021</v>
      </c>
      <c r="C64" s="238" t="s">
        <v>2885</v>
      </c>
      <c r="D64" s="238" t="s">
        <v>2858</v>
      </c>
      <c r="E64" s="238" t="s">
        <v>2939</v>
      </c>
      <c r="F64" s="239" t="s">
        <v>3189</v>
      </c>
      <c r="G64" s="240">
        <v>500000</v>
      </c>
    </row>
    <row r="65" spans="1:9" ht="30" customHeight="1">
      <c r="A65" s="238">
        <v>61</v>
      </c>
      <c r="B65" s="238">
        <v>2021</v>
      </c>
      <c r="C65" s="238" t="s">
        <v>2885</v>
      </c>
      <c r="D65" s="238" t="s">
        <v>2858</v>
      </c>
      <c r="E65" s="238" t="s">
        <v>2940</v>
      </c>
      <c r="F65" s="239" t="s">
        <v>3190</v>
      </c>
      <c r="G65" s="240">
        <v>500000</v>
      </c>
    </row>
    <row r="66" spans="1:9" ht="30" customHeight="1">
      <c r="A66" s="238">
        <v>62</v>
      </c>
      <c r="B66" s="238">
        <v>2021</v>
      </c>
      <c r="C66" s="238" t="s">
        <v>2885</v>
      </c>
      <c r="D66" s="238" t="s">
        <v>2858</v>
      </c>
      <c r="E66" s="238" t="s">
        <v>2941</v>
      </c>
      <c r="F66" s="239" t="s">
        <v>3191</v>
      </c>
      <c r="G66" s="240">
        <v>500000</v>
      </c>
    </row>
    <row r="67" spans="1:9" ht="30" customHeight="1">
      <c r="A67" s="238">
        <v>63</v>
      </c>
      <c r="B67" s="238">
        <v>2021</v>
      </c>
      <c r="C67" s="238" t="s">
        <v>2885</v>
      </c>
      <c r="D67" s="238" t="s">
        <v>2858</v>
      </c>
      <c r="E67" s="238" t="s">
        <v>2942</v>
      </c>
      <c r="F67" s="239" t="s">
        <v>3141</v>
      </c>
      <c r="G67" s="240">
        <v>500000</v>
      </c>
    </row>
    <row r="68" spans="1:9" ht="30" customHeight="1">
      <c r="A68" s="238">
        <v>64</v>
      </c>
      <c r="B68" s="238">
        <v>2021</v>
      </c>
      <c r="C68" s="238" t="s">
        <v>2885</v>
      </c>
      <c r="D68" s="238" t="s">
        <v>2858</v>
      </c>
      <c r="E68" s="238" t="s">
        <v>2928</v>
      </c>
      <c r="F68" s="239" t="s">
        <v>3175</v>
      </c>
      <c r="G68" s="240">
        <v>500000</v>
      </c>
    </row>
    <row r="69" spans="1:9" ht="30" customHeight="1">
      <c r="A69" s="238">
        <v>65</v>
      </c>
      <c r="B69" s="238">
        <v>2021</v>
      </c>
      <c r="C69" s="238" t="s">
        <v>2885</v>
      </c>
      <c r="D69" s="238" t="s">
        <v>2858</v>
      </c>
      <c r="E69" s="238" t="s">
        <v>2904</v>
      </c>
      <c r="F69" s="239" t="s">
        <v>3192</v>
      </c>
      <c r="G69" s="240">
        <v>500000</v>
      </c>
    </row>
    <row r="70" spans="1:9" ht="30" customHeight="1">
      <c r="A70" s="238">
        <v>66</v>
      </c>
      <c r="B70" s="238">
        <v>2021</v>
      </c>
      <c r="C70" s="238" t="s">
        <v>2885</v>
      </c>
      <c r="D70" s="238" t="s">
        <v>2858</v>
      </c>
      <c r="E70" s="238" t="s">
        <v>2943</v>
      </c>
      <c r="F70" s="239" t="s">
        <v>3192</v>
      </c>
      <c r="G70" s="240">
        <v>500000</v>
      </c>
    </row>
    <row r="71" spans="1:9" ht="30" customHeight="1">
      <c r="A71" s="238">
        <v>67</v>
      </c>
      <c r="B71" s="238">
        <v>2021</v>
      </c>
      <c r="C71" s="238" t="s">
        <v>2885</v>
      </c>
      <c r="D71" s="238" t="s">
        <v>2858</v>
      </c>
      <c r="E71" s="238" t="s">
        <v>2944</v>
      </c>
      <c r="F71" s="239" t="s">
        <v>3193</v>
      </c>
      <c r="G71" s="240">
        <v>500000</v>
      </c>
    </row>
    <row r="72" spans="1:9" ht="30" customHeight="1">
      <c r="A72" s="238">
        <v>68</v>
      </c>
      <c r="B72" s="238">
        <v>2021</v>
      </c>
      <c r="C72" s="238" t="s">
        <v>2885</v>
      </c>
      <c r="D72" s="238" t="s">
        <v>2858</v>
      </c>
      <c r="E72" s="238" t="s">
        <v>2945</v>
      </c>
      <c r="F72" s="239" t="s">
        <v>3175</v>
      </c>
      <c r="G72" s="240">
        <v>500000</v>
      </c>
    </row>
    <row r="73" spans="1:9" ht="30" customHeight="1">
      <c r="A73" s="238">
        <v>69</v>
      </c>
      <c r="B73" s="238">
        <v>2021</v>
      </c>
      <c r="C73" s="238" t="s">
        <v>2885</v>
      </c>
      <c r="D73" s="238" t="s">
        <v>1533</v>
      </c>
      <c r="E73" s="238" t="s">
        <v>2946</v>
      </c>
      <c r="F73" s="239" t="s">
        <v>3194</v>
      </c>
      <c r="G73" s="240">
        <v>500000</v>
      </c>
    </row>
    <row r="74" spans="1:9" ht="30" customHeight="1">
      <c r="A74" s="238">
        <v>70</v>
      </c>
      <c r="B74" s="238">
        <v>2021</v>
      </c>
      <c r="C74" s="238" t="s">
        <v>2885</v>
      </c>
      <c r="D74" s="238" t="s">
        <v>2858</v>
      </c>
      <c r="E74" s="238" t="s">
        <v>2947</v>
      </c>
      <c r="F74" s="239" t="s">
        <v>3185</v>
      </c>
      <c r="G74" s="240">
        <v>500000</v>
      </c>
    </row>
    <row r="75" spans="1:9" ht="30" customHeight="1">
      <c r="A75" s="238">
        <v>71</v>
      </c>
      <c r="B75" s="238">
        <v>2021</v>
      </c>
      <c r="C75" s="238" t="s">
        <v>2885</v>
      </c>
      <c r="D75" s="238" t="s">
        <v>1533</v>
      </c>
      <c r="E75" s="238" t="s">
        <v>2948</v>
      </c>
      <c r="F75" s="239" t="s">
        <v>3174</v>
      </c>
      <c r="G75" s="240">
        <v>500000</v>
      </c>
      <c r="I75" s="244"/>
    </row>
    <row r="76" spans="1:9" ht="30" customHeight="1">
      <c r="A76" s="238">
        <v>72</v>
      </c>
      <c r="B76" s="238">
        <v>2021</v>
      </c>
      <c r="C76" s="238" t="s">
        <v>2885</v>
      </c>
      <c r="D76" s="238" t="s">
        <v>1561</v>
      </c>
      <c r="E76" s="238" t="s">
        <v>2949</v>
      </c>
      <c r="F76" s="239" t="s">
        <v>3195</v>
      </c>
      <c r="G76" s="240">
        <v>500000</v>
      </c>
    </row>
    <row r="77" spans="1:9" ht="30" customHeight="1">
      <c r="A77" s="238">
        <v>73</v>
      </c>
      <c r="B77" s="238">
        <v>2021</v>
      </c>
      <c r="C77" s="238" t="s">
        <v>2885</v>
      </c>
      <c r="D77" s="238" t="s">
        <v>2858</v>
      </c>
      <c r="E77" s="238" t="s">
        <v>2950</v>
      </c>
      <c r="F77" s="239" t="s">
        <v>3143</v>
      </c>
      <c r="G77" s="240">
        <v>500000</v>
      </c>
    </row>
    <row r="78" spans="1:9" ht="30" customHeight="1">
      <c r="A78" s="238">
        <v>74</v>
      </c>
      <c r="B78" s="238">
        <v>2021</v>
      </c>
      <c r="C78" s="238" t="s">
        <v>2885</v>
      </c>
      <c r="D78" s="238" t="s">
        <v>2862</v>
      </c>
      <c r="E78" s="238" t="s">
        <v>2951</v>
      </c>
      <c r="F78" s="239" t="s">
        <v>3196</v>
      </c>
      <c r="G78" s="240">
        <v>500000</v>
      </c>
    </row>
    <row r="79" spans="1:9" ht="30" customHeight="1">
      <c r="A79" s="238">
        <v>75</v>
      </c>
      <c r="B79" s="238">
        <v>2021</v>
      </c>
      <c r="C79" s="238" t="s">
        <v>2885</v>
      </c>
      <c r="D79" s="238" t="s">
        <v>2862</v>
      </c>
      <c r="E79" s="238" t="s">
        <v>2952</v>
      </c>
      <c r="F79" s="239" t="s">
        <v>3197</v>
      </c>
      <c r="G79" s="240">
        <v>500000</v>
      </c>
    </row>
    <row r="80" spans="1:9" ht="30" customHeight="1">
      <c r="A80" s="238">
        <v>76</v>
      </c>
      <c r="B80" s="238">
        <v>2021</v>
      </c>
      <c r="C80" s="238" t="s">
        <v>2885</v>
      </c>
      <c r="D80" s="238" t="s">
        <v>2862</v>
      </c>
      <c r="E80" s="238" t="s">
        <v>2953</v>
      </c>
      <c r="F80" s="239" t="s">
        <v>3198</v>
      </c>
      <c r="G80" s="240">
        <v>500000</v>
      </c>
      <c r="I80" s="244"/>
    </row>
    <row r="81" spans="1:7" ht="30" customHeight="1">
      <c r="A81" s="238">
        <v>77</v>
      </c>
      <c r="B81" s="238">
        <v>2021</v>
      </c>
      <c r="C81" s="238" t="s">
        <v>2885</v>
      </c>
      <c r="D81" s="238" t="s">
        <v>2862</v>
      </c>
      <c r="E81" s="238" t="s">
        <v>2954</v>
      </c>
      <c r="F81" s="239" t="s">
        <v>3199</v>
      </c>
      <c r="G81" s="240">
        <v>500000</v>
      </c>
    </row>
    <row r="82" spans="1:7" ht="30" customHeight="1">
      <c r="A82" s="238">
        <v>78</v>
      </c>
      <c r="B82" s="238">
        <v>2021</v>
      </c>
      <c r="C82" s="238" t="s">
        <v>2885</v>
      </c>
      <c r="D82" s="238" t="s">
        <v>2862</v>
      </c>
      <c r="E82" s="238" t="s">
        <v>2955</v>
      </c>
      <c r="F82" s="239" t="s">
        <v>3200</v>
      </c>
      <c r="G82" s="240">
        <v>500000</v>
      </c>
    </row>
    <row r="83" spans="1:7" ht="30" customHeight="1">
      <c r="A83" s="238">
        <v>79</v>
      </c>
      <c r="B83" s="238">
        <v>2021</v>
      </c>
      <c r="C83" s="238" t="s">
        <v>2885</v>
      </c>
      <c r="D83" s="238" t="s">
        <v>2862</v>
      </c>
      <c r="E83" s="238" t="s">
        <v>2956</v>
      </c>
      <c r="F83" s="239" t="s">
        <v>3197</v>
      </c>
      <c r="G83" s="240">
        <v>500000</v>
      </c>
    </row>
    <row r="84" spans="1:7" ht="30" customHeight="1">
      <c r="A84" s="238">
        <v>80</v>
      </c>
      <c r="B84" s="238">
        <v>2021</v>
      </c>
      <c r="C84" s="238" t="s">
        <v>2885</v>
      </c>
      <c r="D84" s="238" t="s">
        <v>2862</v>
      </c>
      <c r="E84" s="238" t="s">
        <v>2957</v>
      </c>
      <c r="F84" s="239" t="s">
        <v>3189</v>
      </c>
      <c r="G84" s="240">
        <v>500000</v>
      </c>
    </row>
    <row r="85" spans="1:7" ht="30" customHeight="1">
      <c r="A85" s="238">
        <v>81</v>
      </c>
      <c r="B85" s="238">
        <v>2021</v>
      </c>
      <c r="C85" s="238" t="s">
        <v>2885</v>
      </c>
      <c r="D85" s="238" t="s">
        <v>2863</v>
      </c>
      <c r="E85" s="238" t="s">
        <v>2958</v>
      </c>
      <c r="F85" s="239" t="s">
        <v>3201</v>
      </c>
      <c r="G85" s="240">
        <v>500000</v>
      </c>
    </row>
    <row r="86" spans="1:7" ht="30" customHeight="1">
      <c r="A86" s="238">
        <v>82</v>
      </c>
      <c r="B86" s="238">
        <v>2021</v>
      </c>
      <c r="C86" s="238" t="s">
        <v>2885</v>
      </c>
      <c r="D86" s="238" t="s">
        <v>2863</v>
      </c>
      <c r="E86" s="238" t="s">
        <v>2959</v>
      </c>
      <c r="F86" s="239" t="s">
        <v>3202</v>
      </c>
      <c r="G86" s="240">
        <v>500000</v>
      </c>
    </row>
    <row r="87" spans="1:7" ht="30" customHeight="1">
      <c r="A87" s="238">
        <v>83</v>
      </c>
      <c r="B87" s="238">
        <v>2021</v>
      </c>
      <c r="C87" s="238" t="s">
        <v>2885</v>
      </c>
      <c r="D87" s="238" t="s">
        <v>2862</v>
      </c>
      <c r="E87" s="238" t="s">
        <v>2960</v>
      </c>
      <c r="F87" s="239" t="s">
        <v>3174</v>
      </c>
      <c r="G87" s="240">
        <v>500000</v>
      </c>
    </row>
    <row r="88" spans="1:7" ht="30" customHeight="1">
      <c r="A88" s="238">
        <v>84</v>
      </c>
      <c r="B88" s="238">
        <v>2021</v>
      </c>
      <c r="C88" s="238" t="s">
        <v>2885</v>
      </c>
      <c r="D88" s="238" t="s">
        <v>2864</v>
      </c>
      <c r="E88" s="238" t="s">
        <v>2961</v>
      </c>
      <c r="F88" s="239" t="s">
        <v>3203</v>
      </c>
      <c r="G88" s="240">
        <v>500000</v>
      </c>
    </row>
    <row r="89" spans="1:7" ht="30" customHeight="1">
      <c r="A89" s="238">
        <v>85</v>
      </c>
      <c r="B89" s="238">
        <v>2021</v>
      </c>
      <c r="C89" s="238" t="s">
        <v>2885</v>
      </c>
      <c r="D89" s="238" t="s">
        <v>2862</v>
      </c>
      <c r="E89" s="238" t="s">
        <v>2962</v>
      </c>
      <c r="F89" s="239" t="s">
        <v>3161</v>
      </c>
      <c r="G89" s="240">
        <v>500000</v>
      </c>
    </row>
    <row r="90" spans="1:7" ht="30" customHeight="1">
      <c r="A90" s="238">
        <v>86</v>
      </c>
      <c r="B90" s="238">
        <v>2021</v>
      </c>
      <c r="C90" s="238" t="s">
        <v>2885</v>
      </c>
      <c r="D90" s="238" t="s">
        <v>1561</v>
      </c>
      <c r="E90" s="238" t="s">
        <v>2963</v>
      </c>
      <c r="F90" s="239" t="s">
        <v>3204</v>
      </c>
      <c r="G90" s="240">
        <v>500000</v>
      </c>
    </row>
    <row r="91" spans="1:7" ht="30" customHeight="1">
      <c r="A91" s="238">
        <v>87</v>
      </c>
      <c r="B91" s="238">
        <v>2021</v>
      </c>
      <c r="C91" s="238" t="s">
        <v>2885</v>
      </c>
      <c r="D91" s="238" t="s">
        <v>2858</v>
      </c>
      <c r="E91" s="238" t="s">
        <v>2964</v>
      </c>
      <c r="F91" s="239" t="s">
        <v>3199</v>
      </c>
      <c r="G91" s="240">
        <v>500000</v>
      </c>
    </row>
    <row r="92" spans="1:7" ht="30" customHeight="1">
      <c r="A92" s="238">
        <v>88</v>
      </c>
      <c r="B92" s="238">
        <v>2021</v>
      </c>
      <c r="C92" s="238" t="s">
        <v>2885</v>
      </c>
      <c r="D92" s="238" t="s">
        <v>1743</v>
      </c>
      <c r="E92" s="238" t="s">
        <v>2965</v>
      </c>
      <c r="F92" s="239" t="s">
        <v>3205</v>
      </c>
      <c r="G92" s="240">
        <v>500000</v>
      </c>
    </row>
    <row r="93" spans="1:7" ht="30" customHeight="1">
      <c r="A93" s="238">
        <v>89</v>
      </c>
      <c r="B93" s="238">
        <v>2021</v>
      </c>
      <c r="C93" s="238" t="s">
        <v>2885</v>
      </c>
      <c r="D93" s="238" t="s">
        <v>554</v>
      </c>
      <c r="E93" s="238" t="s">
        <v>2966</v>
      </c>
      <c r="F93" s="239" t="s">
        <v>3189</v>
      </c>
      <c r="G93" s="240">
        <v>500000</v>
      </c>
    </row>
    <row r="94" spans="1:7" ht="30" customHeight="1">
      <c r="A94" s="238">
        <v>90</v>
      </c>
      <c r="B94" s="238">
        <v>2021</v>
      </c>
      <c r="C94" s="238" t="s">
        <v>2885</v>
      </c>
      <c r="D94" s="238" t="s">
        <v>1561</v>
      </c>
      <c r="E94" s="238" t="s">
        <v>2967</v>
      </c>
      <c r="F94" s="239" t="s">
        <v>3202</v>
      </c>
      <c r="G94" s="240">
        <v>500000</v>
      </c>
    </row>
    <row r="95" spans="1:7" ht="30" customHeight="1">
      <c r="A95" s="238">
        <v>91</v>
      </c>
      <c r="B95" s="238">
        <v>2021</v>
      </c>
      <c r="C95" s="238" t="s">
        <v>2885</v>
      </c>
      <c r="D95" s="238" t="s">
        <v>1561</v>
      </c>
      <c r="E95" s="238" t="s">
        <v>2968</v>
      </c>
      <c r="F95" s="239" t="s">
        <v>3198</v>
      </c>
      <c r="G95" s="240">
        <v>500000</v>
      </c>
    </row>
    <row r="96" spans="1:7" ht="30" customHeight="1">
      <c r="A96" s="238">
        <v>92</v>
      </c>
      <c r="B96" s="238">
        <v>2021</v>
      </c>
      <c r="C96" s="238" t="s">
        <v>2885</v>
      </c>
      <c r="D96" s="238" t="s">
        <v>1561</v>
      </c>
      <c r="E96" s="238" t="s">
        <v>2969</v>
      </c>
      <c r="F96" s="239" t="s">
        <v>3196</v>
      </c>
      <c r="G96" s="240">
        <v>500000</v>
      </c>
    </row>
    <row r="97" spans="1:7" ht="30" customHeight="1">
      <c r="A97" s="238">
        <v>93</v>
      </c>
      <c r="B97" s="238">
        <v>2021</v>
      </c>
      <c r="C97" s="238" t="s">
        <v>2885</v>
      </c>
      <c r="D97" s="238" t="s">
        <v>1894</v>
      </c>
      <c r="E97" s="238" t="s">
        <v>2970</v>
      </c>
      <c r="F97" s="239" t="s">
        <v>3206</v>
      </c>
      <c r="G97" s="240">
        <v>500000</v>
      </c>
    </row>
    <row r="98" spans="1:7" ht="30" customHeight="1">
      <c r="A98" s="238">
        <v>94</v>
      </c>
      <c r="B98" s="238">
        <v>2021</v>
      </c>
      <c r="C98" s="238" t="s">
        <v>2885</v>
      </c>
      <c r="D98" s="238" t="s">
        <v>2858</v>
      </c>
      <c r="E98" s="238" t="s">
        <v>2971</v>
      </c>
      <c r="F98" s="239" t="s">
        <v>3207</v>
      </c>
      <c r="G98" s="240">
        <v>500000</v>
      </c>
    </row>
    <row r="99" spans="1:7" ht="30" customHeight="1">
      <c r="A99" s="238">
        <v>95</v>
      </c>
      <c r="B99" s="238">
        <v>2021</v>
      </c>
      <c r="C99" s="238" t="s">
        <v>2885</v>
      </c>
      <c r="D99" s="238" t="s">
        <v>2858</v>
      </c>
      <c r="E99" s="238" t="s">
        <v>2972</v>
      </c>
      <c r="F99" s="239" t="s">
        <v>3139</v>
      </c>
      <c r="G99" s="240">
        <v>500000</v>
      </c>
    </row>
    <row r="100" spans="1:7" ht="30" customHeight="1">
      <c r="A100" s="238">
        <v>96</v>
      </c>
      <c r="B100" s="238">
        <v>2021</v>
      </c>
      <c r="C100" s="238" t="s">
        <v>2885</v>
      </c>
      <c r="D100" s="238" t="s">
        <v>1561</v>
      </c>
      <c r="E100" s="238" t="s">
        <v>2973</v>
      </c>
      <c r="F100" s="239" t="s">
        <v>3196</v>
      </c>
      <c r="G100" s="240">
        <v>500000</v>
      </c>
    </row>
    <row r="101" spans="1:7" ht="30" customHeight="1">
      <c r="A101" s="238">
        <v>97</v>
      </c>
      <c r="B101" s="238">
        <v>2021</v>
      </c>
      <c r="C101" s="238" t="s">
        <v>2885</v>
      </c>
      <c r="D101" s="238" t="s">
        <v>2858</v>
      </c>
      <c r="E101" s="238" t="s">
        <v>2974</v>
      </c>
      <c r="F101" s="239" t="s">
        <v>3208</v>
      </c>
      <c r="G101" s="240">
        <v>500000</v>
      </c>
    </row>
    <row r="102" spans="1:7" ht="30" customHeight="1">
      <c r="A102" s="238">
        <v>98</v>
      </c>
      <c r="B102" s="238">
        <v>2021</v>
      </c>
      <c r="C102" s="238" t="s">
        <v>2885</v>
      </c>
      <c r="D102" s="238" t="s">
        <v>2858</v>
      </c>
      <c r="E102" s="238" t="s">
        <v>2975</v>
      </c>
      <c r="F102" s="239" t="s">
        <v>3137</v>
      </c>
      <c r="G102" s="240">
        <v>500000</v>
      </c>
    </row>
    <row r="103" spans="1:7" ht="30" customHeight="1">
      <c r="A103" s="238">
        <v>99</v>
      </c>
      <c r="B103" s="238">
        <v>2021</v>
      </c>
      <c r="C103" s="238" t="s">
        <v>2885</v>
      </c>
      <c r="D103" s="238" t="s">
        <v>1561</v>
      </c>
      <c r="E103" s="238" t="s">
        <v>2976</v>
      </c>
      <c r="F103" s="239" t="s">
        <v>3137</v>
      </c>
      <c r="G103" s="240">
        <v>500000</v>
      </c>
    </row>
    <row r="104" spans="1:7" ht="30" customHeight="1">
      <c r="A104" s="238">
        <v>100</v>
      </c>
      <c r="B104" s="238">
        <v>2021</v>
      </c>
      <c r="C104" s="238" t="s">
        <v>2885</v>
      </c>
      <c r="D104" s="238" t="s">
        <v>2858</v>
      </c>
      <c r="E104" s="238" t="s">
        <v>2977</v>
      </c>
      <c r="F104" s="239" t="s">
        <v>3209</v>
      </c>
      <c r="G104" s="240">
        <v>500000</v>
      </c>
    </row>
    <row r="105" spans="1:7" ht="30" customHeight="1">
      <c r="A105" s="238">
        <v>101</v>
      </c>
      <c r="B105" s="238">
        <v>2021</v>
      </c>
      <c r="C105" s="238" t="s">
        <v>2885</v>
      </c>
      <c r="D105" s="238" t="s">
        <v>2858</v>
      </c>
      <c r="E105" s="238" t="s">
        <v>2978</v>
      </c>
      <c r="F105" s="239" t="s">
        <v>3142</v>
      </c>
      <c r="G105" s="240">
        <v>500000</v>
      </c>
    </row>
    <row r="106" spans="1:7" ht="30" customHeight="1">
      <c r="A106" s="238">
        <v>102</v>
      </c>
      <c r="B106" s="238">
        <v>2021</v>
      </c>
      <c r="C106" s="238" t="s">
        <v>2885</v>
      </c>
      <c r="D106" s="238" t="s">
        <v>2858</v>
      </c>
      <c r="E106" s="238" t="s">
        <v>2901</v>
      </c>
      <c r="F106" s="239" t="s">
        <v>3143</v>
      </c>
      <c r="G106" s="240">
        <v>500000</v>
      </c>
    </row>
    <row r="107" spans="1:7" ht="30" customHeight="1">
      <c r="A107" s="238">
        <v>103</v>
      </c>
      <c r="B107" s="238">
        <v>2021</v>
      </c>
      <c r="C107" s="238" t="s">
        <v>2885</v>
      </c>
      <c r="D107" s="238" t="s">
        <v>2858</v>
      </c>
      <c r="E107" s="238" t="s">
        <v>2979</v>
      </c>
      <c r="F107" s="239" t="s">
        <v>3209</v>
      </c>
      <c r="G107" s="240">
        <v>500000</v>
      </c>
    </row>
    <row r="108" spans="1:7" ht="30" customHeight="1">
      <c r="A108" s="238">
        <v>104</v>
      </c>
      <c r="B108" s="238">
        <v>2021</v>
      </c>
      <c r="C108" s="238" t="s">
        <v>2885</v>
      </c>
      <c r="D108" s="238" t="s">
        <v>2858</v>
      </c>
      <c r="E108" s="238" t="s">
        <v>2980</v>
      </c>
      <c r="F108" s="239" t="s">
        <v>3195</v>
      </c>
      <c r="G108" s="240">
        <v>500000</v>
      </c>
    </row>
    <row r="109" spans="1:7" ht="30" customHeight="1">
      <c r="A109" s="238">
        <v>105</v>
      </c>
      <c r="B109" s="238">
        <v>2021</v>
      </c>
      <c r="C109" s="238" t="s">
        <v>2885</v>
      </c>
      <c r="D109" s="238" t="s">
        <v>2858</v>
      </c>
      <c r="E109" s="238" t="s">
        <v>2981</v>
      </c>
      <c r="F109" s="239" t="s">
        <v>3210</v>
      </c>
      <c r="G109" s="240">
        <v>500000</v>
      </c>
    </row>
    <row r="110" spans="1:7" ht="30" customHeight="1">
      <c r="A110" s="238">
        <v>106</v>
      </c>
      <c r="B110" s="238">
        <v>2021</v>
      </c>
      <c r="C110" s="238" t="s">
        <v>2885</v>
      </c>
      <c r="D110" s="238" t="s">
        <v>2858</v>
      </c>
      <c r="E110" s="238" t="s">
        <v>2982</v>
      </c>
      <c r="F110" s="239" t="s">
        <v>3211</v>
      </c>
      <c r="G110" s="240">
        <v>500000</v>
      </c>
    </row>
    <row r="111" spans="1:7" ht="30" customHeight="1">
      <c r="A111" s="238">
        <v>107</v>
      </c>
      <c r="B111" s="238">
        <v>2021</v>
      </c>
      <c r="C111" s="238" t="s">
        <v>2885</v>
      </c>
      <c r="D111" s="238" t="s">
        <v>2858</v>
      </c>
      <c r="E111" s="238" t="s">
        <v>2983</v>
      </c>
      <c r="F111" s="239" t="s">
        <v>3211</v>
      </c>
      <c r="G111" s="240">
        <v>500000</v>
      </c>
    </row>
    <row r="112" spans="1:7" ht="30" customHeight="1">
      <c r="A112" s="238">
        <v>108</v>
      </c>
      <c r="B112" s="238">
        <v>2021</v>
      </c>
      <c r="C112" s="238" t="s">
        <v>2885</v>
      </c>
      <c r="D112" s="238" t="s">
        <v>2858</v>
      </c>
      <c r="E112" s="238" t="s">
        <v>2984</v>
      </c>
      <c r="F112" s="239" t="s">
        <v>3192</v>
      </c>
      <c r="G112" s="240">
        <v>500000</v>
      </c>
    </row>
    <row r="113" spans="1:7" ht="30" customHeight="1">
      <c r="A113" s="238">
        <v>109</v>
      </c>
      <c r="B113" s="238">
        <v>2021</v>
      </c>
      <c r="C113" s="238" t="s">
        <v>2885</v>
      </c>
      <c r="D113" s="238" t="s">
        <v>2859</v>
      </c>
      <c r="E113" s="238" t="s">
        <v>2985</v>
      </c>
      <c r="F113" s="239" t="s">
        <v>3151</v>
      </c>
      <c r="G113" s="240">
        <v>500000</v>
      </c>
    </row>
    <row r="114" spans="1:7" ht="30" customHeight="1">
      <c r="A114" s="238">
        <v>110</v>
      </c>
      <c r="B114" s="238">
        <v>2021</v>
      </c>
      <c r="C114" s="238" t="s">
        <v>2885</v>
      </c>
      <c r="D114" s="238" t="s">
        <v>2859</v>
      </c>
      <c r="E114" s="238" t="s">
        <v>2986</v>
      </c>
      <c r="F114" s="239" t="s">
        <v>3212</v>
      </c>
      <c r="G114" s="240">
        <v>500000</v>
      </c>
    </row>
    <row r="115" spans="1:7" ht="30" customHeight="1">
      <c r="A115" s="238">
        <v>111</v>
      </c>
      <c r="B115" s="238">
        <v>2021</v>
      </c>
      <c r="C115" s="238" t="s">
        <v>2885</v>
      </c>
      <c r="D115" s="238" t="s">
        <v>2028</v>
      </c>
      <c r="E115" s="238" t="s">
        <v>2987</v>
      </c>
      <c r="F115" s="239" t="s">
        <v>3205</v>
      </c>
      <c r="G115" s="240">
        <v>500000</v>
      </c>
    </row>
    <row r="116" spans="1:7" ht="30" customHeight="1">
      <c r="A116" s="238">
        <v>112</v>
      </c>
      <c r="B116" s="238">
        <v>2021</v>
      </c>
      <c r="C116" s="238" t="s">
        <v>2885</v>
      </c>
      <c r="D116" s="238" t="s">
        <v>1561</v>
      </c>
      <c r="E116" s="238" t="s">
        <v>2988</v>
      </c>
      <c r="F116" s="239" t="s">
        <v>3204</v>
      </c>
      <c r="G116" s="240">
        <v>500000</v>
      </c>
    </row>
    <row r="117" spans="1:7" ht="30" customHeight="1">
      <c r="A117" s="238">
        <v>113</v>
      </c>
      <c r="B117" s="238">
        <v>2021</v>
      </c>
      <c r="C117" s="238" t="s">
        <v>2885</v>
      </c>
      <c r="D117" s="238" t="s">
        <v>2858</v>
      </c>
      <c r="E117" s="238" t="s">
        <v>2989</v>
      </c>
      <c r="F117" s="239" t="s">
        <v>3148</v>
      </c>
      <c r="G117" s="240">
        <v>500000</v>
      </c>
    </row>
    <row r="118" spans="1:7" ht="30" customHeight="1">
      <c r="A118" s="238">
        <v>114</v>
      </c>
      <c r="B118" s="238">
        <v>2021</v>
      </c>
      <c r="C118" s="238" t="s">
        <v>2885</v>
      </c>
      <c r="D118" s="238" t="s">
        <v>2858</v>
      </c>
      <c r="E118" s="238" t="s">
        <v>2990</v>
      </c>
      <c r="F118" s="239" t="s">
        <v>3213</v>
      </c>
      <c r="G118" s="240">
        <v>500000</v>
      </c>
    </row>
    <row r="119" spans="1:7" ht="30" customHeight="1">
      <c r="A119" s="238">
        <v>115</v>
      </c>
      <c r="B119" s="238">
        <v>2021</v>
      </c>
      <c r="C119" s="238" t="s">
        <v>2885</v>
      </c>
      <c r="D119" s="238" t="s">
        <v>2858</v>
      </c>
      <c r="E119" s="238" t="s">
        <v>2958</v>
      </c>
      <c r="F119" s="239" t="s">
        <v>3188</v>
      </c>
      <c r="G119" s="240">
        <v>500000</v>
      </c>
    </row>
    <row r="120" spans="1:7" ht="30" customHeight="1">
      <c r="A120" s="238">
        <v>116</v>
      </c>
      <c r="B120" s="238">
        <v>2021</v>
      </c>
      <c r="C120" s="238" t="s">
        <v>2885</v>
      </c>
      <c r="D120" s="238" t="s">
        <v>2858</v>
      </c>
      <c r="E120" s="238" t="s">
        <v>2928</v>
      </c>
      <c r="F120" s="239" t="s">
        <v>3193</v>
      </c>
      <c r="G120" s="240">
        <v>500000</v>
      </c>
    </row>
    <row r="121" spans="1:7" ht="30" customHeight="1">
      <c r="A121" s="238">
        <v>117</v>
      </c>
      <c r="B121" s="238">
        <v>2021</v>
      </c>
      <c r="C121" s="238" t="s">
        <v>2885</v>
      </c>
      <c r="D121" s="238" t="s">
        <v>554</v>
      </c>
      <c r="E121" s="238" t="s">
        <v>2991</v>
      </c>
      <c r="F121" s="239" t="s">
        <v>3185</v>
      </c>
      <c r="G121" s="240">
        <v>500000</v>
      </c>
    </row>
    <row r="122" spans="1:7" ht="30" customHeight="1">
      <c r="A122" s="238">
        <v>118</v>
      </c>
      <c r="B122" s="238">
        <v>2021</v>
      </c>
      <c r="C122" s="238" t="s">
        <v>2885</v>
      </c>
      <c r="D122" s="238" t="s">
        <v>649</v>
      </c>
      <c r="E122" s="238" t="s">
        <v>2992</v>
      </c>
      <c r="F122" s="239" t="s">
        <v>3187</v>
      </c>
      <c r="G122" s="240">
        <v>500000</v>
      </c>
    </row>
    <row r="123" spans="1:7" ht="30" customHeight="1">
      <c r="A123" s="238">
        <v>119</v>
      </c>
      <c r="B123" s="238">
        <v>2021</v>
      </c>
      <c r="C123" s="238" t="s">
        <v>2885</v>
      </c>
      <c r="D123" s="238" t="s">
        <v>2858</v>
      </c>
      <c r="E123" s="238" t="s">
        <v>2993</v>
      </c>
      <c r="F123" s="239" t="s">
        <v>3214</v>
      </c>
      <c r="G123" s="240">
        <v>500000</v>
      </c>
    </row>
    <row r="124" spans="1:7" ht="30" customHeight="1">
      <c r="A124" s="238">
        <v>120</v>
      </c>
      <c r="B124" s="238">
        <v>2021</v>
      </c>
      <c r="C124" s="238" t="s">
        <v>2885</v>
      </c>
      <c r="D124" s="238" t="s">
        <v>2858</v>
      </c>
      <c r="E124" s="238" t="s">
        <v>2994</v>
      </c>
      <c r="F124" s="239" t="s">
        <v>3200</v>
      </c>
      <c r="G124" s="240">
        <v>500000</v>
      </c>
    </row>
    <row r="125" spans="1:7" ht="30" customHeight="1">
      <c r="A125" s="238">
        <v>121</v>
      </c>
      <c r="B125" s="238">
        <v>2021</v>
      </c>
      <c r="C125" s="238" t="s">
        <v>2885</v>
      </c>
      <c r="D125" s="238" t="s">
        <v>2858</v>
      </c>
      <c r="E125" s="238" t="s">
        <v>2969</v>
      </c>
      <c r="F125" s="239" t="s">
        <v>3200</v>
      </c>
      <c r="G125" s="240">
        <v>500000</v>
      </c>
    </row>
    <row r="126" spans="1:7" ht="30" customHeight="1">
      <c r="A126" s="238">
        <v>122</v>
      </c>
      <c r="B126" s="238">
        <v>2021</v>
      </c>
      <c r="C126" s="238" t="s">
        <v>2885</v>
      </c>
      <c r="D126" s="238" t="s">
        <v>2858</v>
      </c>
      <c r="E126" s="238" t="s">
        <v>2995</v>
      </c>
      <c r="F126" s="239" t="s">
        <v>3215</v>
      </c>
      <c r="G126" s="240">
        <v>500000</v>
      </c>
    </row>
    <row r="127" spans="1:7" ht="30" customHeight="1">
      <c r="A127" s="238">
        <v>123</v>
      </c>
      <c r="B127" s="238">
        <v>2021</v>
      </c>
      <c r="C127" s="238" t="s">
        <v>2885</v>
      </c>
      <c r="D127" s="238" t="s">
        <v>1561</v>
      </c>
      <c r="E127" s="238" t="s">
        <v>2996</v>
      </c>
      <c r="F127" s="239" t="s">
        <v>3195</v>
      </c>
      <c r="G127" s="240">
        <v>500000</v>
      </c>
    </row>
    <row r="128" spans="1:7" ht="30" customHeight="1">
      <c r="A128" s="238">
        <v>124</v>
      </c>
      <c r="B128" s="238">
        <v>2021</v>
      </c>
      <c r="C128" s="238" t="s">
        <v>2885</v>
      </c>
      <c r="D128" s="238" t="s">
        <v>315</v>
      </c>
      <c r="E128" s="238" t="s">
        <v>2997</v>
      </c>
      <c r="F128" s="239" t="s">
        <v>3199</v>
      </c>
      <c r="G128" s="240">
        <v>500000</v>
      </c>
    </row>
    <row r="129" spans="1:7" ht="30" customHeight="1">
      <c r="A129" s="238">
        <v>125</v>
      </c>
      <c r="B129" s="238">
        <v>2021</v>
      </c>
      <c r="C129" s="238" t="s">
        <v>2885</v>
      </c>
      <c r="D129" s="238" t="s">
        <v>2859</v>
      </c>
      <c r="E129" s="238" t="s">
        <v>2998</v>
      </c>
      <c r="F129" s="239" t="s">
        <v>3143</v>
      </c>
      <c r="G129" s="240">
        <v>500000</v>
      </c>
    </row>
    <row r="130" spans="1:7" ht="30" customHeight="1">
      <c r="A130" s="238">
        <v>126</v>
      </c>
      <c r="B130" s="238">
        <v>2021</v>
      </c>
      <c r="C130" s="238" t="s">
        <v>2885</v>
      </c>
      <c r="D130" s="238" t="s">
        <v>2858</v>
      </c>
      <c r="E130" s="238" t="s">
        <v>2999</v>
      </c>
      <c r="F130" s="239" t="s">
        <v>3207</v>
      </c>
      <c r="G130" s="240">
        <v>500000</v>
      </c>
    </row>
    <row r="131" spans="1:7" ht="30" customHeight="1">
      <c r="A131" s="238">
        <v>127</v>
      </c>
      <c r="B131" s="238">
        <v>2021</v>
      </c>
      <c r="C131" s="238" t="s">
        <v>2885</v>
      </c>
      <c r="D131" s="238" t="s">
        <v>2858</v>
      </c>
      <c r="E131" s="238" t="s">
        <v>3000</v>
      </c>
      <c r="F131" s="239" t="s">
        <v>3211</v>
      </c>
      <c r="G131" s="240">
        <v>500000</v>
      </c>
    </row>
    <row r="132" spans="1:7" ht="30" customHeight="1">
      <c r="A132" s="238">
        <v>128</v>
      </c>
      <c r="B132" s="238">
        <v>2021</v>
      </c>
      <c r="C132" s="238" t="s">
        <v>2885</v>
      </c>
      <c r="D132" s="238" t="s">
        <v>2858</v>
      </c>
      <c r="E132" s="238" t="s">
        <v>2942</v>
      </c>
      <c r="F132" s="239" t="s">
        <v>3186</v>
      </c>
      <c r="G132" s="240">
        <v>500000</v>
      </c>
    </row>
    <row r="133" spans="1:7" ht="30" customHeight="1">
      <c r="A133" s="238">
        <v>129</v>
      </c>
      <c r="B133" s="238">
        <v>2021</v>
      </c>
      <c r="C133" s="238" t="s">
        <v>2885</v>
      </c>
      <c r="D133" s="238" t="s">
        <v>2858</v>
      </c>
      <c r="E133" s="238" t="s">
        <v>3001</v>
      </c>
      <c r="F133" s="239" t="s">
        <v>3143</v>
      </c>
      <c r="G133" s="240">
        <v>500000</v>
      </c>
    </row>
    <row r="134" spans="1:7" ht="30" customHeight="1">
      <c r="A134" s="238">
        <v>130</v>
      </c>
      <c r="B134" s="238">
        <v>2021</v>
      </c>
      <c r="C134" s="238" t="s">
        <v>2885</v>
      </c>
      <c r="D134" s="238" t="s">
        <v>1533</v>
      </c>
      <c r="E134" s="238" t="s">
        <v>3002</v>
      </c>
      <c r="F134" s="239" t="s">
        <v>3214</v>
      </c>
      <c r="G134" s="240">
        <v>500000</v>
      </c>
    </row>
    <row r="135" spans="1:7" ht="30" customHeight="1">
      <c r="A135" s="238">
        <v>131</v>
      </c>
      <c r="B135" s="238">
        <v>2021</v>
      </c>
      <c r="C135" s="238" t="s">
        <v>2885</v>
      </c>
      <c r="D135" s="238" t="s">
        <v>2858</v>
      </c>
      <c r="E135" s="238" t="s">
        <v>3003</v>
      </c>
      <c r="F135" s="239" t="s">
        <v>3189</v>
      </c>
      <c r="G135" s="240">
        <v>500000</v>
      </c>
    </row>
    <row r="136" spans="1:7" ht="30" customHeight="1">
      <c r="A136" s="238">
        <v>132</v>
      </c>
      <c r="B136" s="238">
        <v>2021</v>
      </c>
      <c r="C136" s="238" t="s">
        <v>2885</v>
      </c>
      <c r="D136" s="238" t="s">
        <v>2858</v>
      </c>
      <c r="E136" s="238" t="s">
        <v>2968</v>
      </c>
      <c r="F136" s="239" t="s">
        <v>3216</v>
      </c>
      <c r="G136" s="240">
        <v>500000</v>
      </c>
    </row>
    <row r="137" spans="1:7" ht="30" customHeight="1">
      <c r="A137" s="238">
        <v>133</v>
      </c>
      <c r="B137" s="238">
        <v>2021</v>
      </c>
      <c r="C137" s="238" t="s">
        <v>2885</v>
      </c>
      <c r="D137" s="238" t="s">
        <v>2858</v>
      </c>
      <c r="E137" s="238" t="s">
        <v>3004</v>
      </c>
      <c r="F137" s="239" t="s">
        <v>3142</v>
      </c>
      <c r="G137" s="240">
        <v>500000</v>
      </c>
    </row>
    <row r="138" spans="1:7" ht="30" customHeight="1">
      <c r="A138" s="238">
        <v>134</v>
      </c>
      <c r="B138" s="238">
        <v>2021</v>
      </c>
      <c r="C138" s="238" t="s">
        <v>2885</v>
      </c>
      <c r="D138" s="238" t="s">
        <v>1561</v>
      </c>
      <c r="E138" s="238" t="s">
        <v>2969</v>
      </c>
      <c r="F138" s="239" t="s">
        <v>3207</v>
      </c>
      <c r="G138" s="240">
        <v>500000</v>
      </c>
    </row>
    <row r="139" spans="1:7" ht="30" customHeight="1">
      <c r="A139" s="238">
        <v>135</v>
      </c>
      <c r="B139" s="238">
        <v>2021</v>
      </c>
      <c r="C139" s="238" t="s">
        <v>2885</v>
      </c>
      <c r="D139" s="238" t="s">
        <v>649</v>
      </c>
      <c r="E139" s="238" t="s">
        <v>3005</v>
      </c>
      <c r="F139" s="239" t="s">
        <v>3217</v>
      </c>
      <c r="G139" s="240">
        <v>500000</v>
      </c>
    </row>
    <row r="140" spans="1:7" ht="30" customHeight="1">
      <c r="A140" s="238">
        <v>136</v>
      </c>
      <c r="B140" s="238">
        <v>2021</v>
      </c>
      <c r="C140" s="238" t="s">
        <v>2885</v>
      </c>
      <c r="D140" s="238" t="s">
        <v>2858</v>
      </c>
      <c r="E140" s="238" t="s">
        <v>3006</v>
      </c>
      <c r="F140" s="239" t="s">
        <v>3218</v>
      </c>
      <c r="G140" s="240">
        <v>500000</v>
      </c>
    </row>
    <row r="141" spans="1:7" ht="30" customHeight="1">
      <c r="A141" s="238">
        <v>137</v>
      </c>
      <c r="B141" s="238">
        <v>2021</v>
      </c>
      <c r="C141" s="238" t="s">
        <v>2885</v>
      </c>
      <c r="D141" s="238" t="s">
        <v>2858</v>
      </c>
      <c r="E141" s="238" t="s">
        <v>3007</v>
      </c>
      <c r="F141" s="239" t="s">
        <v>3219</v>
      </c>
      <c r="G141" s="240">
        <v>500000</v>
      </c>
    </row>
    <row r="142" spans="1:7" ht="30" customHeight="1">
      <c r="A142" s="238">
        <v>138</v>
      </c>
      <c r="B142" s="238">
        <v>2021</v>
      </c>
      <c r="C142" s="238" t="s">
        <v>2885</v>
      </c>
      <c r="D142" s="238" t="s">
        <v>554</v>
      </c>
      <c r="E142" s="238" t="s">
        <v>3008</v>
      </c>
      <c r="F142" s="239" t="s">
        <v>3220</v>
      </c>
      <c r="G142" s="240">
        <v>500000</v>
      </c>
    </row>
    <row r="143" spans="1:7" ht="30" customHeight="1">
      <c r="A143" s="238">
        <v>139</v>
      </c>
      <c r="B143" s="238">
        <v>2021</v>
      </c>
      <c r="C143" s="238" t="s">
        <v>2885</v>
      </c>
      <c r="D143" s="238" t="s">
        <v>2859</v>
      </c>
      <c r="E143" s="238" t="s">
        <v>3009</v>
      </c>
      <c r="F143" s="239" t="s">
        <v>3221</v>
      </c>
      <c r="G143" s="240">
        <v>500000</v>
      </c>
    </row>
    <row r="144" spans="1:7" ht="30" customHeight="1">
      <c r="A144" s="238">
        <v>140</v>
      </c>
      <c r="B144" s="238">
        <v>2021</v>
      </c>
      <c r="C144" s="238" t="s">
        <v>2885</v>
      </c>
      <c r="D144" s="238" t="s">
        <v>134</v>
      </c>
      <c r="E144" s="238" t="s">
        <v>2909</v>
      </c>
      <c r="F144" s="239" t="s">
        <v>3211</v>
      </c>
      <c r="G144" s="240">
        <v>500000</v>
      </c>
    </row>
    <row r="145" spans="1:7" ht="30" customHeight="1">
      <c r="A145" s="238">
        <v>141</v>
      </c>
      <c r="B145" s="238">
        <v>2021</v>
      </c>
      <c r="C145" s="238" t="s">
        <v>2885</v>
      </c>
      <c r="D145" s="238" t="s">
        <v>2858</v>
      </c>
      <c r="E145" s="238" t="s">
        <v>3010</v>
      </c>
      <c r="F145" s="239" t="s">
        <v>3214</v>
      </c>
      <c r="G145" s="240">
        <v>500000</v>
      </c>
    </row>
    <row r="146" spans="1:7" ht="30" customHeight="1">
      <c r="A146" s="238">
        <v>142</v>
      </c>
      <c r="B146" s="238">
        <v>2021</v>
      </c>
      <c r="C146" s="238" t="s">
        <v>2885</v>
      </c>
      <c r="D146" s="238" t="s">
        <v>2858</v>
      </c>
      <c r="E146" s="238" t="s">
        <v>3011</v>
      </c>
      <c r="F146" s="239" t="s">
        <v>3148</v>
      </c>
      <c r="G146" s="240">
        <v>500000</v>
      </c>
    </row>
    <row r="147" spans="1:7" ht="30" customHeight="1">
      <c r="A147" s="238">
        <v>143</v>
      </c>
      <c r="B147" s="238">
        <v>2021</v>
      </c>
      <c r="C147" s="238" t="s">
        <v>2885</v>
      </c>
      <c r="D147" s="238" t="s">
        <v>2858</v>
      </c>
      <c r="E147" s="238" t="s">
        <v>3004</v>
      </c>
      <c r="F147" s="239" t="s">
        <v>3186</v>
      </c>
      <c r="G147" s="240">
        <v>500000</v>
      </c>
    </row>
    <row r="148" spans="1:7" ht="30" customHeight="1">
      <c r="A148" s="238">
        <v>144</v>
      </c>
      <c r="B148" s="238">
        <v>2021</v>
      </c>
      <c r="C148" s="238" t="s">
        <v>2885</v>
      </c>
      <c r="D148" s="238" t="s">
        <v>2858</v>
      </c>
      <c r="E148" s="238" t="s">
        <v>2907</v>
      </c>
      <c r="F148" s="239" t="s">
        <v>3202</v>
      </c>
      <c r="G148" s="240">
        <v>500000</v>
      </c>
    </row>
    <row r="149" spans="1:7" ht="30" customHeight="1">
      <c r="A149" s="238">
        <v>145</v>
      </c>
      <c r="B149" s="238">
        <v>2021</v>
      </c>
      <c r="C149" s="238" t="s">
        <v>2885</v>
      </c>
      <c r="D149" s="238" t="s">
        <v>2858</v>
      </c>
      <c r="E149" s="238" t="s">
        <v>3012</v>
      </c>
      <c r="F149" s="239" t="s">
        <v>3215</v>
      </c>
      <c r="G149" s="240">
        <v>500000</v>
      </c>
    </row>
    <row r="150" spans="1:7" ht="30" customHeight="1">
      <c r="A150" s="238">
        <v>146</v>
      </c>
      <c r="B150" s="238">
        <v>2021</v>
      </c>
      <c r="C150" s="238" t="s">
        <v>2885</v>
      </c>
      <c r="D150" s="238" t="s">
        <v>1313</v>
      </c>
      <c r="E150" s="238" t="s">
        <v>3013</v>
      </c>
      <c r="F150" s="239" t="s">
        <v>3222</v>
      </c>
      <c r="G150" s="240">
        <v>500000</v>
      </c>
    </row>
    <row r="151" spans="1:7" ht="30" customHeight="1">
      <c r="A151" s="238">
        <v>147</v>
      </c>
      <c r="B151" s="238">
        <v>2021</v>
      </c>
      <c r="C151" s="238" t="s">
        <v>2885</v>
      </c>
      <c r="D151" s="238" t="s">
        <v>2858</v>
      </c>
      <c r="E151" s="238" t="s">
        <v>3014</v>
      </c>
      <c r="F151" s="239" t="s">
        <v>3216</v>
      </c>
      <c r="G151" s="240">
        <v>500000</v>
      </c>
    </row>
    <row r="152" spans="1:7" ht="30" customHeight="1">
      <c r="A152" s="238">
        <v>148</v>
      </c>
      <c r="B152" s="238">
        <v>2021</v>
      </c>
      <c r="C152" s="238" t="s">
        <v>2885</v>
      </c>
      <c r="D152" s="238" t="s">
        <v>2858</v>
      </c>
      <c r="E152" s="238" t="s">
        <v>3015</v>
      </c>
      <c r="F152" s="239" t="s">
        <v>3223</v>
      </c>
      <c r="G152" s="240">
        <v>500000</v>
      </c>
    </row>
    <row r="153" spans="1:7" ht="30" customHeight="1">
      <c r="A153" s="238">
        <v>149</v>
      </c>
      <c r="B153" s="238">
        <v>2021</v>
      </c>
      <c r="C153" s="238" t="s">
        <v>2885</v>
      </c>
      <c r="D153" s="238" t="s">
        <v>2028</v>
      </c>
      <c r="E153" s="238" t="s">
        <v>3016</v>
      </c>
      <c r="F153" s="239" t="s">
        <v>3148</v>
      </c>
      <c r="G153" s="240">
        <v>500000</v>
      </c>
    </row>
    <row r="154" spans="1:7" ht="30" customHeight="1">
      <c r="A154" s="238">
        <v>150</v>
      </c>
      <c r="B154" s="238">
        <v>2021</v>
      </c>
      <c r="C154" s="238" t="s">
        <v>2885</v>
      </c>
      <c r="D154" s="238" t="s">
        <v>2858</v>
      </c>
      <c r="E154" s="238" t="s">
        <v>3017</v>
      </c>
      <c r="F154" s="239" t="s">
        <v>3215</v>
      </c>
      <c r="G154" s="240">
        <v>500000</v>
      </c>
    </row>
    <row r="155" spans="1:7" ht="30" customHeight="1">
      <c r="A155" s="238">
        <v>151</v>
      </c>
      <c r="B155" s="238">
        <v>2021</v>
      </c>
      <c r="C155" s="238" t="s">
        <v>2885</v>
      </c>
      <c r="D155" s="238" t="s">
        <v>2858</v>
      </c>
      <c r="E155" s="238" t="s">
        <v>3018</v>
      </c>
      <c r="F155" s="239" t="s">
        <v>3137</v>
      </c>
      <c r="G155" s="240">
        <v>500000</v>
      </c>
    </row>
    <row r="156" spans="1:7" ht="30" customHeight="1">
      <c r="A156" s="238">
        <v>152</v>
      </c>
      <c r="B156" s="238">
        <v>2021</v>
      </c>
      <c r="C156" s="238" t="s">
        <v>2885</v>
      </c>
      <c r="D156" s="238" t="s">
        <v>2858</v>
      </c>
      <c r="E156" s="238" t="s">
        <v>3019</v>
      </c>
      <c r="F156" s="239" t="s">
        <v>3216</v>
      </c>
      <c r="G156" s="240">
        <v>500000</v>
      </c>
    </row>
    <row r="157" spans="1:7" ht="30" customHeight="1">
      <c r="A157" s="238">
        <v>153</v>
      </c>
      <c r="B157" s="238">
        <v>2021</v>
      </c>
      <c r="C157" s="238" t="s">
        <v>2885</v>
      </c>
      <c r="D157" s="238" t="s">
        <v>554</v>
      </c>
      <c r="E157" s="238" t="s">
        <v>3020</v>
      </c>
      <c r="F157" s="239" t="s">
        <v>3141</v>
      </c>
      <c r="G157" s="240">
        <v>500000</v>
      </c>
    </row>
    <row r="158" spans="1:7" ht="30" customHeight="1">
      <c r="A158" s="238">
        <v>154</v>
      </c>
      <c r="B158" s="238">
        <v>2021</v>
      </c>
      <c r="C158" s="238" t="s">
        <v>2885</v>
      </c>
      <c r="D158" s="238" t="s">
        <v>2028</v>
      </c>
      <c r="E158" s="238" t="s">
        <v>3021</v>
      </c>
      <c r="F158" s="239" t="s">
        <v>3197</v>
      </c>
      <c r="G158" s="240">
        <v>500000</v>
      </c>
    </row>
    <row r="159" spans="1:7" ht="30" customHeight="1">
      <c r="A159" s="238">
        <v>155</v>
      </c>
      <c r="B159" s="238">
        <v>2021</v>
      </c>
      <c r="C159" s="238" t="s">
        <v>2885</v>
      </c>
      <c r="D159" s="238" t="s">
        <v>1894</v>
      </c>
      <c r="E159" s="238" t="s">
        <v>3022</v>
      </c>
      <c r="F159" s="239" t="s">
        <v>3224</v>
      </c>
      <c r="G159" s="240">
        <v>500000</v>
      </c>
    </row>
    <row r="160" spans="1:7" ht="30" customHeight="1">
      <c r="A160" s="238">
        <v>156</v>
      </c>
      <c r="B160" s="238">
        <v>2021</v>
      </c>
      <c r="C160" s="238" t="s">
        <v>2885</v>
      </c>
      <c r="D160" s="238" t="s">
        <v>1561</v>
      </c>
      <c r="E160" s="238" t="s">
        <v>2891</v>
      </c>
      <c r="F160" s="239" t="s">
        <v>3193</v>
      </c>
      <c r="G160" s="240">
        <v>500000</v>
      </c>
    </row>
    <row r="161" spans="1:7" ht="30" customHeight="1">
      <c r="A161" s="238">
        <v>157</v>
      </c>
      <c r="B161" s="238">
        <v>2021</v>
      </c>
      <c r="C161" s="238" t="s">
        <v>2885</v>
      </c>
      <c r="D161" s="238" t="s">
        <v>2858</v>
      </c>
      <c r="E161" s="238" t="s">
        <v>2969</v>
      </c>
      <c r="F161" s="239" t="s">
        <v>3191</v>
      </c>
      <c r="G161" s="240">
        <v>500000</v>
      </c>
    </row>
    <row r="162" spans="1:7" ht="30" customHeight="1">
      <c r="A162" s="238">
        <v>158</v>
      </c>
      <c r="B162" s="238">
        <v>2021</v>
      </c>
      <c r="C162" s="238" t="s">
        <v>2885</v>
      </c>
      <c r="D162" s="238" t="s">
        <v>2858</v>
      </c>
      <c r="E162" s="238" t="s">
        <v>3023</v>
      </c>
      <c r="F162" s="239" t="s">
        <v>3225</v>
      </c>
      <c r="G162" s="240">
        <v>500000</v>
      </c>
    </row>
    <row r="163" spans="1:7" ht="30" customHeight="1">
      <c r="A163" s="238">
        <v>159</v>
      </c>
      <c r="B163" s="238">
        <v>2021</v>
      </c>
      <c r="C163" s="238" t="s">
        <v>2885</v>
      </c>
      <c r="D163" s="238" t="s">
        <v>2865</v>
      </c>
      <c r="E163" s="238" t="s">
        <v>3024</v>
      </c>
      <c r="F163" s="239" t="s">
        <v>3224</v>
      </c>
      <c r="G163" s="240">
        <v>500000</v>
      </c>
    </row>
    <row r="164" spans="1:7" ht="30" customHeight="1">
      <c r="A164" s="238">
        <v>160</v>
      </c>
      <c r="B164" s="238">
        <v>2021</v>
      </c>
      <c r="C164" s="238" t="s">
        <v>2885</v>
      </c>
      <c r="D164" s="238" t="s">
        <v>2291</v>
      </c>
      <c r="E164" s="238" t="s">
        <v>3025</v>
      </c>
      <c r="F164" s="239" t="s">
        <v>3226</v>
      </c>
      <c r="G164" s="240">
        <v>500000</v>
      </c>
    </row>
    <row r="165" spans="1:7" ht="30" customHeight="1">
      <c r="A165" s="238">
        <v>161</v>
      </c>
      <c r="B165" s="238">
        <v>2021</v>
      </c>
      <c r="C165" s="238" t="s">
        <v>2885</v>
      </c>
      <c r="D165" s="238" t="s">
        <v>134</v>
      </c>
      <c r="E165" s="238" t="s">
        <v>2896</v>
      </c>
      <c r="F165" s="239" t="s">
        <v>3211</v>
      </c>
      <c r="G165" s="240">
        <v>500000</v>
      </c>
    </row>
    <row r="166" spans="1:7" ht="30" customHeight="1">
      <c r="A166" s="238">
        <v>162</v>
      </c>
      <c r="B166" s="238">
        <v>2021</v>
      </c>
      <c r="C166" s="238" t="s">
        <v>2885</v>
      </c>
      <c r="D166" s="238" t="s">
        <v>1561</v>
      </c>
      <c r="E166" s="238" t="s">
        <v>3004</v>
      </c>
      <c r="F166" s="239" t="s">
        <v>3206</v>
      </c>
      <c r="G166" s="240">
        <v>500000</v>
      </c>
    </row>
    <row r="167" spans="1:7" ht="30" customHeight="1">
      <c r="A167" s="238">
        <v>163</v>
      </c>
      <c r="B167" s="238">
        <v>2021</v>
      </c>
      <c r="C167" s="238" t="s">
        <v>2885</v>
      </c>
      <c r="D167" s="238" t="s">
        <v>1088</v>
      </c>
      <c r="E167" s="238" t="s">
        <v>3026</v>
      </c>
      <c r="F167" s="239" t="s">
        <v>3205</v>
      </c>
      <c r="G167" s="240">
        <v>500000</v>
      </c>
    </row>
    <row r="168" spans="1:7" ht="30" customHeight="1">
      <c r="A168" s="238">
        <v>164</v>
      </c>
      <c r="B168" s="238">
        <v>2021</v>
      </c>
      <c r="C168" s="238" t="s">
        <v>2885</v>
      </c>
      <c r="D168" s="238" t="s">
        <v>134</v>
      </c>
      <c r="E168" s="238" t="s">
        <v>3004</v>
      </c>
      <c r="F168" s="239" t="s">
        <v>3175</v>
      </c>
      <c r="G168" s="240">
        <v>500000</v>
      </c>
    </row>
    <row r="169" spans="1:7" ht="30" customHeight="1">
      <c r="A169" s="238">
        <v>165</v>
      </c>
      <c r="B169" s="238">
        <v>2021</v>
      </c>
      <c r="C169" s="238" t="s">
        <v>2885</v>
      </c>
      <c r="D169" s="238" t="s">
        <v>315</v>
      </c>
      <c r="E169" s="238" t="s">
        <v>3027</v>
      </c>
      <c r="F169" s="239" t="s">
        <v>3190</v>
      </c>
      <c r="G169" s="240">
        <v>500000</v>
      </c>
    </row>
    <row r="170" spans="1:7" ht="30" customHeight="1">
      <c r="A170" s="238">
        <v>166</v>
      </c>
      <c r="B170" s="238">
        <v>2021</v>
      </c>
      <c r="C170" s="238" t="s">
        <v>2885</v>
      </c>
      <c r="D170" s="238" t="s">
        <v>2859</v>
      </c>
      <c r="E170" s="238" t="s">
        <v>3028</v>
      </c>
      <c r="F170" s="239" t="s">
        <v>3211</v>
      </c>
      <c r="G170" s="240">
        <v>500000</v>
      </c>
    </row>
    <row r="171" spans="1:7" ht="30" customHeight="1">
      <c r="A171" s="238">
        <v>167</v>
      </c>
      <c r="B171" s="238">
        <v>2021</v>
      </c>
      <c r="C171" s="238" t="s">
        <v>2885</v>
      </c>
      <c r="D171" s="238" t="s">
        <v>1088</v>
      </c>
      <c r="E171" s="238" t="s">
        <v>2992</v>
      </c>
      <c r="F171" s="239" t="s">
        <v>3188</v>
      </c>
      <c r="G171" s="240">
        <v>500000</v>
      </c>
    </row>
    <row r="172" spans="1:7" ht="30" customHeight="1">
      <c r="A172" s="238">
        <v>168</v>
      </c>
      <c r="B172" s="238">
        <v>2021</v>
      </c>
      <c r="C172" s="238" t="s">
        <v>2885</v>
      </c>
      <c r="D172" s="238" t="s">
        <v>315</v>
      </c>
      <c r="E172" s="238" t="s">
        <v>3029</v>
      </c>
      <c r="F172" s="239" t="s">
        <v>3204</v>
      </c>
      <c r="G172" s="240">
        <v>500000</v>
      </c>
    </row>
    <row r="173" spans="1:7" ht="30" customHeight="1">
      <c r="A173" s="238">
        <v>169</v>
      </c>
      <c r="B173" s="238">
        <v>2021</v>
      </c>
      <c r="C173" s="238" t="s">
        <v>2885</v>
      </c>
      <c r="D173" s="238" t="s">
        <v>315</v>
      </c>
      <c r="E173" s="238" t="s">
        <v>3030</v>
      </c>
      <c r="F173" s="239" t="s">
        <v>3222</v>
      </c>
      <c r="G173" s="240">
        <v>500000</v>
      </c>
    </row>
    <row r="174" spans="1:7" ht="30" customHeight="1">
      <c r="A174" s="238">
        <v>170</v>
      </c>
      <c r="B174" s="238">
        <v>2021</v>
      </c>
      <c r="C174" s="238" t="s">
        <v>2885</v>
      </c>
      <c r="D174" s="238" t="s">
        <v>2859</v>
      </c>
      <c r="E174" s="238" t="s">
        <v>2924</v>
      </c>
      <c r="F174" s="239" t="s">
        <v>3224</v>
      </c>
      <c r="G174" s="240">
        <v>500000</v>
      </c>
    </row>
    <row r="175" spans="1:7" ht="30" customHeight="1">
      <c r="A175" s="238">
        <v>171</v>
      </c>
      <c r="B175" s="238">
        <v>2021</v>
      </c>
      <c r="C175" s="238" t="s">
        <v>2885</v>
      </c>
      <c r="D175" s="238" t="s">
        <v>1420</v>
      </c>
      <c r="E175" s="238" t="s">
        <v>3031</v>
      </c>
      <c r="F175" s="239" t="s">
        <v>3187</v>
      </c>
      <c r="G175" s="240">
        <v>500000</v>
      </c>
    </row>
    <row r="176" spans="1:7" ht="30" customHeight="1">
      <c r="A176" s="238">
        <v>172</v>
      </c>
      <c r="B176" s="238">
        <v>2021</v>
      </c>
      <c r="C176" s="238" t="s">
        <v>2885</v>
      </c>
      <c r="D176" s="238" t="s">
        <v>2858</v>
      </c>
      <c r="E176" s="238" t="s">
        <v>3032</v>
      </c>
      <c r="F176" s="239" t="s">
        <v>3139</v>
      </c>
      <c r="G176" s="240">
        <v>500000</v>
      </c>
    </row>
    <row r="177" spans="1:7" ht="30" customHeight="1">
      <c r="A177" s="238">
        <v>173</v>
      </c>
      <c r="B177" s="238">
        <v>2021</v>
      </c>
      <c r="C177" s="238" t="s">
        <v>2885</v>
      </c>
      <c r="D177" s="238" t="s">
        <v>315</v>
      </c>
      <c r="E177" s="238" t="s">
        <v>3033</v>
      </c>
      <c r="F177" s="239" t="s">
        <v>3224</v>
      </c>
      <c r="G177" s="240">
        <v>500000</v>
      </c>
    </row>
    <row r="178" spans="1:7" ht="30" customHeight="1">
      <c r="A178" s="238">
        <v>174</v>
      </c>
      <c r="B178" s="238">
        <v>2021</v>
      </c>
      <c r="C178" s="238" t="s">
        <v>2885</v>
      </c>
      <c r="D178" s="238" t="s">
        <v>649</v>
      </c>
      <c r="E178" s="238" t="s">
        <v>3034</v>
      </c>
      <c r="F178" s="239" t="s">
        <v>3143</v>
      </c>
      <c r="G178" s="240">
        <v>500000</v>
      </c>
    </row>
    <row r="179" spans="1:7" ht="30" customHeight="1">
      <c r="A179" s="238">
        <v>175</v>
      </c>
      <c r="B179" s="238">
        <v>2021</v>
      </c>
      <c r="C179" s="238" t="s">
        <v>2885</v>
      </c>
      <c r="D179" s="238" t="s">
        <v>315</v>
      </c>
      <c r="E179" s="238" t="s">
        <v>2991</v>
      </c>
      <c r="F179" s="239" t="s">
        <v>3191</v>
      </c>
      <c r="G179" s="240">
        <v>500000</v>
      </c>
    </row>
    <row r="180" spans="1:7" ht="30" customHeight="1">
      <c r="A180" s="238">
        <v>176</v>
      </c>
      <c r="B180" s="238">
        <v>2021</v>
      </c>
      <c r="C180" s="238" t="s">
        <v>2885</v>
      </c>
      <c r="D180" s="238" t="s">
        <v>1014</v>
      </c>
      <c r="E180" s="238" t="s">
        <v>3017</v>
      </c>
      <c r="F180" s="239" t="s">
        <v>3200</v>
      </c>
      <c r="G180" s="240">
        <v>500000</v>
      </c>
    </row>
    <row r="181" spans="1:7" ht="30" customHeight="1">
      <c r="A181" s="238">
        <v>177</v>
      </c>
      <c r="B181" s="238">
        <v>2021</v>
      </c>
      <c r="C181" s="238" t="s">
        <v>2885</v>
      </c>
      <c r="D181" s="238" t="s">
        <v>315</v>
      </c>
      <c r="E181" s="238" t="s">
        <v>3035</v>
      </c>
      <c r="F181" s="239" t="s">
        <v>3141</v>
      </c>
      <c r="G181" s="240">
        <v>500000</v>
      </c>
    </row>
    <row r="182" spans="1:7" ht="30" customHeight="1">
      <c r="A182" s="238">
        <v>178</v>
      </c>
      <c r="B182" s="238">
        <v>2021</v>
      </c>
      <c r="C182" s="238" t="s">
        <v>2885</v>
      </c>
      <c r="D182" s="238" t="s">
        <v>315</v>
      </c>
      <c r="E182" s="238" t="s">
        <v>3036</v>
      </c>
      <c r="F182" s="239" t="s">
        <v>3210</v>
      </c>
      <c r="G182" s="240">
        <v>500000</v>
      </c>
    </row>
    <row r="183" spans="1:7" ht="30" customHeight="1">
      <c r="A183" s="238">
        <v>179</v>
      </c>
      <c r="B183" s="238">
        <v>2021</v>
      </c>
      <c r="C183" s="238" t="s">
        <v>2885</v>
      </c>
      <c r="D183" s="238" t="s">
        <v>134</v>
      </c>
      <c r="E183" s="238" t="s">
        <v>3037</v>
      </c>
      <c r="F183" s="239" t="s">
        <v>3177</v>
      </c>
      <c r="G183" s="240">
        <v>500000</v>
      </c>
    </row>
    <row r="184" spans="1:7" ht="30" customHeight="1">
      <c r="A184" s="238">
        <v>180</v>
      </c>
      <c r="B184" s="238">
        <v>2021</v>
      </c>
      <c r="C184" s="238" t="s">
        <v>2885</v>
      </c>
      <c r="D184" s="238" t="s">
        <v>649</v>
      </c>
      <c r="E184" s="238" t="s">
        <v>2901</v>
      </c>
      <c r="F184" s="239" t="s">
        <v>3148</v>
      </c>
      <c r="G184" s="240">
        <v>500000</v>
      </c>
    </row>
    <row r="185" spans="1:7" ht="30" customHeight="1">
      <c r="A185" s="238">
        <v>181</v>
      </c>
      <c r="B185" s="238">
        <v>2021</v>
      </c>
      <c r="C185" s="238" t="s">
        <v>2885</v>
      </c>
      <c r="D185" s="238" t="s">
        <v>1561</v>
      </c>
      <c r="E185" s="238" t="s">
        <v>2944</v>
      </c>
      <c r="F185" s="239" t="s">
        <v>3209</v>
      </c>
      <c r="G185" s="240">
        <v>500000</v>
      </c>
    </row>
    <row r="186" spans="1:7" ht="30" customHeight="1">
      <c r="A186" s="238">
        <v>182</v>
      </c>
      <c r="B186" s="238">
        <v>2021</v>
      </c>
      <c r="C186" s="238" t="s">
        <v>2885</v>
      </c>
      <c r="D186" s="238" t="s">
        <v>649</v>
      </c>
      <c r="E186" s="238" t="s">
        <v>2924</v>
      </c>
      <c r="F186" s="239" t="s">
        <v>3178</v>
      </c>
      <c r="G186" s="240">
        <v>500000</v>
      </c>
    </row>
    <row r="187" spans="1:7" ht="30" customHeight="1">
      <c r="A187" s="238">
        <v>183</v>
      </c>
      <c r="B187" s="238">
        <v>2021</v>
      </c>
      <c r="C187" s="238" t="s">
        <v>2885</v>
      </c>
      <c r="D187" s="238" t="s">
        <v>315</v>
      </c>
      <c r="E187" s="238" t="s">
        <v>3038</v>
      </c>
      <c r="F187" s="239" t="s">
        <v>3227</v>
      </c>
      <c r="G187" s="240">
        <v>500000</v>
      </c>
    </row>
    <row r="188" spans="1:7" ht="30" customHeight="1">
      <c r="A188" s="238">
        <v>184</v>
      </c>
      <c r="B188" s="238">
        <v>2021</v>
      </c>
      <c r="C188" s="238" t="s">
        <v>2885</v>
      </c>
      <c r="D188" s="238" t="s">
        <v>315</v>
      </c>
      <c r="E188" s="238" t="s">
        <v>3039</v>
      </c>
      <c r="F188" s="239" t="s">
        <v>3208</v>
      </c>
      <c r="G188" s="240">
        <v>500000</v>
      </c>
    </row>
    <row r="189" spans="1:7" ht="30" customHeight="1">
      <c r="A189" s="238">
        <v>185</v>
      </c>
      <c r="B189" s="238">
        <v>2021</v>
      </c>
      <c r="C189" s="238" t="s">
        <v>2885</v>
      </c>
      <c r="D189" s="238" t="s">
        <v>315</v>
      </c>
      <c r="E189" s="238" t="s">
        <v>3040</v>
      </c>
      <c r="F189" s="239" t="s">
        <v>3208</v>
      </c>
      <c r="G189" s="240">
        <v>500000</v>
      </c>
    </row>
    <row r="190" spans="1:7" ht="30" customHeight="1">
      <c r="A190" s="238">
        <v>186</v>
      </c>
      <c r="B190" s="238">
        <v>2021</v>
      </c>
      <c r="C190" s="238" t="s">
        <v>2885</v>
      </c>
      <c r="D190" s="238" t="s">
        <v>315</v>
      </c>
      <c r="E190" s="238" t="s">
        <v>2907</v>
      </c>
      <c r="F190" s="239" t="s">
        <v>3204</v>
      </c>
      <c r="G190" s="240">
        <v>500000</v>
      </c>
    </row>
    <row r="191" spans="1:7" ht="30" customHeight="1">
      <c r="A191" s="238">
        <v>187</v>
      </c>
      <c r="B191" s="238">
        <v>2021</v>
      </c>
      <c r="C191" s="238" t="s">
        <v>2885</v>
      </c>
      <c r="D191" s="238" t="s">
        <v>134</v>
      </c>
      <c r="E191" s="238" t="s">
        <v>3041</v>
      </c>
      <c r="F191" s="239" t="s">
        <v>3190</v>
      </c>
      <c r="G191" s="240">
        <v>500000</v>
      </c>
    </row>
    <row r="192" spans="1:7" ht="30" customHeight="1">
      <c r="A192" s="238">
        <v>188</v>
      </c>
      <c r="B192" s="238">
        <v>2021</v>
      </c>
      <c r="C192" s="238" t="s">
        <v>2885</v>
      </c>
      <c r="D192" s="238" t="s">
        <v>649</v>
      </c>
      <c r="E192" s="238" t="s">
        <v>3042</v>
      </c>
      <c r="F192" s="239" t="s">
        <v>3142</v>
      </c>
      <c r="G192" s="240">
        <v>500000</v>
      </c>
    </row>
    <row r="193" spans="1:7" ht="30" customHeight="1">
      <c r="A193" s="238">
        <v>189</v>
      </c>
      <c r="B193" s="238">
        <v>2021</v>
      </c>
      <c r="C193" s="238" t="s">
        <v>2885</v>
      </c>
      <c r="D193" s="238" t="s">
        <v>315</v>
      </c>
      <c r="E193" s="238" t="s">
        <v>3043</v>
      </c>
      <c r="F193" s="239" t="s">
        <v>3142</v>
      </c>
      <c r="G193" s="240">
        <v>500000</v>
      </c>
    </row>
    <row r="194" spans="1:7" ht="30" customHeight="1">
      <c r="A194" s="238">
        <v>190</v>
      </c>
      <c r="B194" s="238">
        <v>2021</v>
      </c>
      <c r="C194" s="238" t="s">
        <v>2885</v>
      </c>
      <c r="D194" s="238" t="s">
        <v>315</v>
      </c>
      <c r="E194" s="238" t="s">
        <v>3044</v>
      </c>
      <c r="F194" s="239" t="s">
        <v>3227</v>
      </c>
      <c r="G194" s="240">
        <v>500000</v>
      </c>
    </row>
    <row r="195" spans="1:7" ht="30" customHeight="1">
      <c r="A195" s="238">
        <v>191</v>
      </c>
      <c r="B195" s="238">
        <v>2021</v>
      </c>
      <c r="C195" s="238" t="s">
        <v>2885</v>
      </c>
      <c r="D195" s="238" t="s">
        <v>134</v>
      </c>
      <c r="E195" s="238" t="s">
        <v>3045</v>
      </c>
      <c r="F195" s="239" t="s">
        <v>3207</v>
      </c>
      <c r="G195" s="240">
        <v>500000</v>
      </c>
    </row>
    <row r="196" spans="1:7" ht="30" customHeight="1">
      <c r="A196" s="238">
        <v>192</v>
      </c>
      <c r="B196" s="238">
        <v>2021</v>
      </c>
      <c r="C196" s="238" t="s">
        <v>2885</v>
      </c>
      <c r="D196" s="238" t="s">
        <v>315</v>
      </c>
      <c r="E196" s="238" t="s">
        <v>3046</v>
      </c>
      <c r="F196" s="239" t="s">
        <v>3150</v>
      </c>
      <c r="G196" s="240">
        <v>500000</v>
      </c>
    </row>
    <row r="197" spans="1:7" ht="30" customHeight="1">
      <c r="A197" s="238">
        <v>193</v>
      </c>
      <c r="B197" s="238">
        <v>2021</v>
      </c>
      <c r="C197" s="238" t="s">
        <v>2885</v>
      </c>
      <c r="D197" s="238" t="s">
        <v>649</v>
      </c>
      <c r="E197" s="238" t="s">
        <v>3047</v>
      </c>
      <c r="F197" s="239" t="s">
        <v>3143</v>
      </c>
      <c r="G197" s="240">
        <v>500000</v>
      </c>
    </row>
    <row r="198" spans="1:7" ht="30" customHeight="1">
      <c r="A198" s="238">
        <v>194</v>
      </c>
      <c r="B198" s="238">
        <v>2021</v>
      </c>
      <c r="C198" s="238" t="s">
        <v>2885</v>
      </c>
      <c r="D198" s="238" t="s">
        <v>134</v>
      </c>
      <c r="E198" s="238" t="s">
        <v>3048</v>
      </c>
      <c r="F198" s="239" t="s">
        <v>3223</v>
      </c>
      <c r="G198" s="240">
        <v>500000</v>
      </c>
    </row>
    <row r="199" spans="1:7" ht="30" customHeight="1">
      <c r="A199" s="238">
        <v>195</v>
      </c>
      <c r="B199" s="238">
        <v>2021</v>
      </c>
      <c r="C199" s="238" t="s">
        <v>2885</v>
      </c>
      <c r="D199" s="238" t="s">
        <v>315</v>
      </c>
      <c r="E199" s="238" t="s">
        <v>3049</v>
      </c>
      <c r="F199" s="239" t="s">
        <v>3199</v>
      </c>
      <c r="G199" s="240">
        <v>500000</v>
      </c>
    </row>
    <row r="200" spans="1:7" ht="30" customHeight="1">
      <c r="A200" s="238">
        <v>196</v>
      </c>
      <c r="B200" s="238">
        <v>2021</v>
      </c>
      <c r="C200" s="238" t="s">
        <v>2885</v>
      </c>
      <c r="D200" s="238" t="s">
        <v>315</v>
      </c>
      <c r="E200" s="238" t="s">
        <v>3050</v>
      </c>
      <c r="F200" s="239" t="s">
        <v>3220</v>
      </c>
      <c r="G200" s="240">
        <v>500000</v>
      </c>
    </row>
    <row r="201" spans="1:7" ht="30" customHeight="1">
      <c r="A201" s="238">
        <v>197</v>
      </c>
      <c r="B201" s="238">
        <v>2021</v>
      </c>
      <c r="C201" s="238" t="s">
        <v>2885</v>
      </c>
      <c r="D201" s="238" t="s">
        <v>2866</v>
      </c>
      <c r="E201" s="238" t="s">
        <v>2901</v>
      </c>
      <c r="F201" s="239" t="s">
        <v>3228</v>
      </c>
      <c r="G201" s="240">
        <v>500000</v>
      </c>
    </row>
    <row r="202" spans="1:7" ht="30" customHeight="1">
      <c r="A202" s="238">
        <v>198</v>
      </c>
      <c r="B202" s="238">
        <v>2021</v>
      </c>
      <c r="C202" s="238" t="s">
        <v>2885</v>
      </c>
      <c r="D202" s="238" t="s">
        <v>2860</v>
      </c>
      <c r="E202" s="238" t="s">
        <v>3021</v>
      </c>
      <c r="F202" s="239" t="s">
        <v>3213</v>
      </c>
      <c r="G202" s="240">
        <v>500000</v>
      </c>
    </row>
    <row r="203" spans="1:7" ht="30" customHeight="1">
      <c r="A203" s="238">
        <v>199</v>
      </c>
      <c r="B203" s="238">
        <v>2021</v>
      </c>
      <c r="C203" s="238" t="s">
        <v>2885</v>
      </c>
      <c r="D203" s="238" t="s">
        <v>2867</v>
      </c>
      <c r="E203" s="238" t="s">
        <v>3004</v>
      </c>
      <c r="F203" s="239" t="s">
        <v>3229</v>
      </c>
      <c r="G203" s="240">
        <v>500000</v>
      </c>
    </row>
    <row r="204" spans="1:7" ht="30" customHeight="1">
      <c r="A204" s="238">
        <v>200</v>
      </c>
      <c r="B204" s="238">
        <v>2021</v>
      </c>
      <c r="C204" s="238" t="s">
        <v>2885</v>
      </c>
      <c r="D204" s="238" t="s">
        <v>2868</v>
      </c>
      <c r="E204" s="238" t="s">
        <v>3051</v>
      </c>
      <c r="F204" s="239" t="s">
        <v>3195</v>
      </c>
      <c r="G204" s="240">
        <v>500000</v>
      </c>
    </row>
    <row r="205" spans="1:7" ht="30" customHeight="1">
      <c r="A205" s="238">
        <v>201</v>
      </c>
      <c r="B205" s="238">
        <v>2021</v>
      </c>
      <c r="C205" s="238" t="s">
        <v>2885</v>
      </c>
      <c r="D205" s="238" t="s">
        <v>2869</v>
      </c>
      <c r="E205" s="238" t="s">
        <v>3004</v>
      </c>
      <c r="F205" s="239" t="s">
        <v>3230</v>
      </c>
      <c r="G205" s="240">
        <v>500000</v>
      </c>
    </row>
    <row r="206" spans="1:7" ht="30" customHeight="1">
      <c r="A206" s="238">
        <v>202</v>
      </c>
      <c r="B206" s="238">
        <v>2021</v>
      </c>
      <c r="C206" s="238" t="s">
        <v>2885</v>
      </c>
      <c r="D206" s="238" t="s">
        <v>2870</v>
      </c>
      <c r="E206" s="238" t="s">
        <v>3052</v>
      </c>
      <c r="F206" s="239" t="s">
        <v>3185</v>
      </c>
      <c r="G206" s="240">
        <v>500000</v>
      </c>
    </row>
    <row r="207" spans="1:7" ht="30" customHeight="1">
      <c r="A207" s="238">
        <v>203</v>
      </c>
      <c r="B207" s="238">
        <v>2021</v>
      </c>
      <c r="C207" s="238" t="s">
        <v>2885</v>
      </c>
      <c r="D207" s="238" t="s">
        <v>2871</v>
      </c>
      <c r="E207" s="238" t="s">
        <v>3053</v>
      </c>
      <c r="F207" s="239" t="s">
        <v>3175</v>
      </c>
      <c r="G207" s="240">
        <v>500000</v>
      </c>
    </row>
    <row r="208" spans="1:7" ht="30" customHeight="1">
      <c r="A208" s="238">
        <v>204</v>
      </c>
      <c r="B208" s="238">
        <v>2021</v>
      </c>
      <c r="C208" s="238" t="s">
        <v>2885</v>
      </c>
      <c r="D208" s="238" t="s">
        <v>2872</v>
      </c>
      <c r="E208" s="238" t="s">
        <v>3054</v>
      </c>
      <c r="F208" s="239" t="s">
        <v>3194</v>
      </c>
      <c r="G208" s="240">
        <v>500000</v>
      </c>
    </row>
    <row r="209" spans="1:7" ht="30" customHeight="1">
      <c r="A209" s="238">
        <v>205</v>
      </c>
      <c r="B209" s="238">
        <v>2021</v>
      </c>
      <c r="C209" s="238" t="s">
        <v>2885</v>
      </c>
      <c r="D209" s="238" t="s">
        <v>2873</v>
      </c>
      <c r="E209" s="238" t="s">
        <v>3055</v>
      </c>
      <c r="F209" s="239" t="s">
        <v>3198</v>
      </c>
      <c r="G209" s="240">
        <v>500000</v>
      </c>
    </row>
    <row r="210" spans="1:7" ht="30" customHeight="1">
      <c r="A210" s="238">
        <v>206</v>
      </c>
      <c r="B210" s="238">
        <v>2021</v>
      </c>
      <c r="C210" s="238" t="s">
        <v>2885</v>
      </c>
      <c r="D210" s="238" t="s">
        <v>2874</v>
      </c>
      <c r="E210" s="238" t="s">
        <v>3056</v>
      </c>
      <c r="F210" s="239" t="s">
        <v>3175</v>
      </c>
      <c r="G210" s="240">
        <v>500000</v>
      </c>
    </row>
    <row r="211" spans="1:7" ht="30" customHeight="1">
      <c r="A211" s="238">
        <v>207</v>
      </c>
      <c r="B211" s="238">
        <v>2021</v>
      </c>
      <c r="C211" s="238" t="s">
        <v>2885</v>
      </c>
      <c r="D211" s="238" t="s">
        <v>2875</v>
      </c>
      <c r="E211" s="238" t="s">
        <v>3057</v>
      </c>
      <c r="F211" s="239" t="s">
        <v>3195</v>
      </c>
      <c r="G211" s="240">
        <v>500000</v>
      </c>
    </row>
    <row r="212" spans="1:7" ht="30" customHeight="1">
      <c r="A212" s="238">
        <v>208</v>
      </c>
      <c r="B212" s="238">
        <v>2021</v>
      </c>
      <c r="C212" s="238" t="s">
        <v>2885</v>
      </c>
      <c r="D212" s="238" t="s">
        <v>2876</v>
      </c>
      <c r="E212" s="238" t="s">
        <v>3058</v>
      </c>
      <c r="F212" s="239" t="s">
        <v>3200</v>
      </c>
      <c r="G212" s="240">
        <v>500000</v>
      </c>
    </row>
    <row r="213" spans="1:7" ht="30" customHeight="1">
      <c r="A213" s="238">
        <v>209</v>
      </c>
      <c r="B213" s="238">
        <v>2021</v>
      </c>
      <c r="C213" s="238" t="s">
        <v>2885</v>
      </c>
      <c r="D213" s="238" t="s">
        <v>2877</v>
      </c>
      <c r="E213" s="238" t="s">
        <v>2982</v>
      </c>
      <c r="F213" s="239" t="s">
        <v>3224</v>
      </c>
      <c r="G213" s="240">
        <v>500000</v>
      </c>
    </row>
    <row r="214" spans="1:7" ht="30" customHeight="1">
      <c r="A214" s="238">
        <v>210</v>
      </c>
      <c r="B214" s="238">
        <v>2021</v>
      </c>
      <c r="C214" s="238" t="s">
        <v>2885</v>
      </c>
      <c r="D214" s="238" t="s">
        <v>2878</v>
      </c>
      <c r="E214" s="238" t="s">
        <v>3059</v>
      </c>
      <c r="F214" s="239" t="s">
        <v>3198</v>
      </c>
      <c r="G214" s="240">
        <v>500000</v>
      </c>
    </row>
    <row r="215" spans="1:7" ht="30" customHeight="1">
      <c r="A215" s="238">
        <v>211</v>
      </c>
      <c r="B215" s="238">
        <v>2021</v>
      </c>
      <c r="C215" s="238" t="s">
        <v>2885</v>
      </c>
      <c r="D215" s="238" t="s">
        <v>1628</v>
      </c>
      <c r="E215" s="238" t="s">
        <v>2991</v>
      </c>
      <c r="F215" s="239" t="s">
        <v>3149</v>
      </c>
      <c r="G215" s="240">
        <v>500000</v>
      </c>
    </row>
    <row r="216" spans="1:7" ht="30" customHeight="1">
      <c r="A216" s="238">
        <v>212</v>
      </c>
      <c r="B216" s="238">
        <v>2021</v>
      </c>
      <c r="C216" s="238" t="s">
        <v>2885</v>
      </c>
      <c r="D216" s="238" t="s">
        <v>2879</v>
      </c>
      <c r="E216" s="238" t="s">
        <v>3060</v>
      </c>
      <c r="F216" s="239" t="s">
        <v>3231</v>
      </c>
      <c r="G216" s="240">
        <v>500000</v>
      </c>
    </row>
    <row r="217" spans="1:7" ht="30" customHeight="1">
      <c r="A217" s="238">
        <v>213</v>
      </c>
      <c r="B217" s="238">
        <v>2021</v>
      </c>
      <c r="C217" s="238" t="s">
        <v>2885</v>
      </c>
      <c r="D217" s="238" t="s">
        <v>2880</v>
      </c>
      <c r="E217" s="238" t="s">
        <v>3061</v>
      </c>
      <c r="F217" s="239" t="s">
        <v>3197</v>
      </c>
      <c r="G217" s="240">
        <v>500000</v>
      </c>
    </row>
    <row r="218" spans="1:7" ht="30" customHeight="1">
      <c r="A218" s="238">
        <v>214</v>
      </c>
      <c r="B218" s="238">
        <v>2021</v>
      </c>
      <c r="C218" s="238" t="s">
        <v>2885</v>
      </c>
      <c r="D218" s="238" t="s">
        <v>2881</v>
      </c>
      <c r="E218" s="238" t="s">
        <v>3062</v>
      </c>
      <c r="F218" s="239" t="s">
        <v>3146</v>
      </c>
      <c r="G218" s="240">
        <v>500000</v>
      </c>
    </row>
    <row r="219" spans="1:7" ht="30" customHeight="1">
      <c r="A219" s="238">
        <v>215</v>
      </c>
      <c r="B219" s="238">
        <v>2021</v>
      </c>
      <c r="C219" s="238" t="s">
        <v>2885</v>
      </c>
      <c r="D219" s="238" t="s">
        <v>2291</v>
      </c>
      <c r="E219" s="238" t="s">
        <v>2982</v>
      </c>
      <c r="F219" s="239" t="s">
        <v>3210</v>
      </c>
      <c r="G219" s="240">
        <v>500000</v>
      </c>
    </row>
    <row r="220" spans="1:7" ht="30" customHeight="1">
      <c r="A220" s="238">
        <v>216</v>
      </c>
      <c r="B220" s="238">
        <v>2021</v>
      </c>
      <c r="C220" s="238" t="s">
        <v>2885</v>
      </c>
      <c r="D220" s="238" t="s">
        <v>2858</v>
      </c>
      <c r="E220" s="238" t="s">
        <v>3063</v>
      </c>
      <c r="F220" s="239" t="s">
        <v>3143</v>
      </c>
      <c r="G220" s="240">
        <v>500000</v>
      </c>
    </row>
    <row r="221" spans="1:7" ht="30" customHeight="1">
      <c r="A221" s="238">
        <v>217</v>
      </c>
      <c r="B221" s="238">
        <v>2021</v>
      </c>
      <c r="C221" s="238" t="s">
        <v>2885</v>
      </c>
      <c r="D221" s="238" t="s">
        <v>2858</v>
      </c>
      <c r="E221" s="238" t="s">
        <v>3064</v>
      </c>
      <c r="F221" s="239" t="s">
        <v>3222</v>
      </c>
      <c r="G221" s="240">
        <v>500000</v>
      </c>
    </row>
    <row r="222" spans="1:7" ht="30" customHeight="1">
      <c r="A222" s="238">
        <v>218</v>
      </c>
      <c r="B222" s="238">
        <v>2021</v>
      </c>
      <c r="C222" s="238" t="s">
        <v>2885</v>
      </c>
      <c r="D222" s="238" t="s">
        <v>554</v>
      </c>
      <c r="E222" s="238" t="s">
        <v>3014</v>
      </c>
      <c r="F222" s="239" t="s">
        <v>3227</v>
      </c>
      <c r="G222" s="240">
        <v>500000</v>
      </c>
    </row>
    <row r="223" spans="1:7" ht="30" customHeight="1">
      <c r="A223" s="238">
        <v>219</v>
      </c>
      <c r="B223" s="238">
        <v>2021</v>
      </c>
      <c r="C223" s="238" t="s">
        <v>2885</v>
      </c>
      <c r="D223" s="238" t="s">
        <v>134</v>
      </c>
      <c r="E223" s="238" t="s">
        <v>3065</v>
      </c>
      <c r="F223" s="239" t="s">
        <v>3200</v>
      </c>
      <c r="G223" s="240">
        <v>500000</v>
      </c>
    </row>
    <row r="224" spans="1:7" ht="30" customHeight="1">
      <c r="A224" s="238">
        <v>220</v>
      </c>
      <c r="B224" s="238">
        <v>2021</v>
      </c>
      <c r="C224" s="238" t="s">
        <v>2885</v>
      </c>
      <c r="D224" s="238" t="s">
        <v>554</v>
      </c>
      <c r="E224" s="238" t="s">
        <v>3066</v>
      </c>
      <c r="F224" s="239" t="s">
        <v>3232</v>
      </c>
      <c r="G224" s="240">
        <v>500000</v>
      </c>
    </row>
    <row r="225" spans="1:7" ht="30" customHeight="1">
      <c r="A225" s="238">
        <v>221</v>
      </c>
      <c r="B225" s="238">
        <v>2021</v>
      </c>
      <c r="C225" s="238" t="s">
        <v>2885</v>
      </c>
      <c r="D225" s="238" t="s">
        <v>1313</v>
      </c>
      <c r="E225" s="238" t="s">
        <v>3067</v>
      </c>
      <c r="F225" s="239" t="s">
        <v>3209</v>
      </c>
      <c r="G225" s="240">
        <v>500000</v>
      </c>
    </row>
    <row r="226" spans="1:7" ht="30" customHeight="1">
      <c r="A226" s="238">
        <v>222</v>
      </c>
      <c r="B226" s="238">
        <v>2021</v>
      </c>
      <c r="C226" s="238" t="s">
        <v>2885</v>
      </c>
      <c r="D226" s="238" t="s">
        <v>554</v>
      </c>
      <c r="E226" s="238" t="s">
        <v>3068</v>
      </c>
      <c r="F226" s="239" t="s">
        <v>3211</v>
      </c>
      <c r="G226" s="240">
        <v>500000</v>
      </c>
    </row>
    <row r="227" spans="1:7" ht="30" customHeight="1">
      <c r="A227" s="238">
        <v>223</v>
      </c>
      <c r="B227" s="238">
        <v>2021</v>
      </c>
      <c r="C227" s="238" t="s">
        <v>2885</v>
      </c>
      <c r="D227" s="238" t="s">
        <v>554</v>
      </c>
      <c r="E227" s="238" t="s">
        <v>3069</v>
      </c>
      <c r="F227" s="239" t="s">
        <v>3233</v>
      </c>
      <c r="G227" s="240">
        <v>500000</v>
      </c>
    </row>
    <row r="228" spans="1:7" ht="30" customHeight="1">
      <c r="A228" s="238">
        <v>224</v>
      </c>
      <c r="B228" s="238">
        <v>2021</v>
      </c>
      <c r="C228" s="238" t="s">
        <v>2885</v>
      </c>
      <c r="D228" s="238" t="s">
        <v>554</v>
      </c>
      <c r="E228" s="238" t="s">
        <v>3070</v>
      </c>
      <c r="F228" s="239" t="s">
        <v>3175</v>
      </c>
      <c r="G228" s="240">
        <v>500000</v>
      </c>
    </row>
    <row r="229" spans="1:7" ht="30" customHeight="1">
      <c r="A229" s="238">
        <v>225</v>
      </c>
      <c r="B229" s="238">
        <v>2021</v>
      </c>
      <c r="C229" s="238" t="s">
        <v>2885</v>
      </c>
      <c r="D229" s="238" t="s">
        <v>554</v>
      </c>
      <c r="E229" s="238" t="s">
        <v>3067</v>
      </c>
      <c r="F229" s="239" t="s">
        <v>3227</v>
      </c>
      <c r="G229" s="240">
        <v>500000</v>
      </c>
    </row>
    <row r="230" spans="1:7" ht="30" customHeight="1">
      <c r="A230" s="238">
        <v>226</v>
      </c>
      <c r="B230" s="238">
        <v>2021</v>
      </c>
      <c r="C230" s="238" t="s">
        <v>2885</v>
      </c>
      <c r="D230" s="238" t="s">
        <v>2028</v>
      </c>
      <c r="E230" s="238" t="s">
        <v>3071</v>
      </c>
      <c r="F230" s="239" t="s">
        <v>3227</v>
      </c>
      <c r="G230" s="240">
        <v>500000</v>
      </c>
    </row>
    <row r="231" spans="1:7" ht="30" customHeight="1">
      <c r="A231" s="238">
        <v>227</v>
      </c>
      <c r="B231" s="238">
        <v>2021</v>
      </c>
      <c r="C231" s="238" t="s">
        <v>2885</v>
      </c>
      <c r="D231" s="238" t="s">
        <v>1561</v>
      </c>
      <c r="E231" s="238" t="s">
        <v>3072</v>
      </c>
      <c r="F231" s="239" t="s">
        <v>3234</v>
      </c>
      <c r="G231" s="240">
        <v>500000</v>
      </c>
    </row>
    <row r="232" spans="1:7" ht="30" customHeight="1">
      <c r="A232" s="238">
        <v>228</v>
      </c>
      <c r="B232" s="238">
        <v>2021</v>
      </c>
      <c r="C232" s="238" t="s">
        <v>2885</v>
      </c>
      <c r="D232" s="238" t="s">
        <v>1561</v>
      </c>
      <c r="E232" s="238" t="s">
        <v>3073</v>
      </c>
      <c r="F232" s="239" t="s">
        <v>3187</v>
      </c>
      <c r="G232" s="240">
        <v>500000</v>
      </c>
    </row>
    <row r="233" spans="1:7" ht="30" customHeight="1">
      <c r="A233" s="238">
        <v>229</v>
      </c>
      <c r="B233" s="238">
        <v>2021</v>
      </c>
      <c r="C233" s="238" t="s">
        <v>2885</v>
      </c>
      <c r="D233" s="238" t="s">
        <v>554</v>
      </c>
      <c r="E233" s="238" t="s">
        <v>2907</v>
      </c>
      <c r="F233" s="239" t="s">
        <v>3224</v>
      </c>
      <c r="G233" s="240">
        <v>500000</v>
      </c>
    </row>
    <row r="234" spans="1:7" ht="30" customHeight="1">
      <c r="A234" s="238">
        <v>230</v>
      </c>
      <c r="B234" s="238">
        <v>2021</v>
      </c>
      <c r="C234" s="238" t="s">
        <v>2885</v>
      </c>
      <c r="D234" s="238" t="s">
        <v>554</v>
      </c>
      <c r="E234" s="238" t="s">
        <v>3074</v>
      </c>
      <c r="F234" s="239" t="s">
        <v>3193</v>
      </c>
      <c r="G234" s="240">
        <v>500000</v>
      </c>
    </row>
    <row r="235" spans="1:7" ht="30" customHeight="1">
      <c r="A235" s="238">
        <v>231</v>
      </c>
      <c r="B235" s="238">
        <v>2021</v>
      </c>
      <c r="C235" s="238" t="s">
        <v>2885</v>
      </c>
      <c r="D235" s="238" t="s">
        <v>134</v>
      </c>
      <c r="E235" s="238" t="s">
        <v>2943</v>
      </c>
      <c r="F235" s="239" t="s">
        <v>3199</v>
      </c>
      <c r="G235" s="240">
        <v>500000</v>
      </c>
    </row>
    <row r="236" spans="1:7" ht="30" customHeight="1">
      <c r="A236" s="238">
        <v>232</v>
      </c>
      <c r="B236" s="238">
        <v>2021</v>
      </c>
      <c r="C236" s="238" t="s">
        <v>2885</v>
      </c>
      <c r="D236" s="238" t="s">
        <v>2028</v>
      </c>
      <c r="E236" s="238" t="s">
        <v>3075</v>
      </c>
      <c r="F236" s="239" t="s">
        <v>3191</v>
      </c>
      <c r="G236" s="240">
        <v>500000</v>
      </c>
    </row>
    <row r="237" spans="1:7" ht="30" customHeight="1">
      <c r="A237" s="238">
        <v>233</v>
      </c>
      <c r="B237" s="238">
        <v>2021</v>
      </c>
      <c r="C237" s="238" t="s">
        <v>2885</v>
      </c>
      <c r="D237" s="238" t="s">
        <v>2858</v>
      </c>
      <c r="E237" s="238" t="s">
        <v>2945</v>
      </c>
      <c r="F237" s="239" t="s">
        <v>3214</v>
      </c>
      <c r="G237" s="240">
        <v>500000</v>
      </c>
    </row>
    <row r="238" spans="1:7" ht="30" customHeight="1">
      <c r="A238" s="238">
        <v>234</v>
      </c>
      <c r="B238" s="238">
        <v>2021</v>
      </c>
      <c r="C238" s="238" t="s">
        <v>2885</v>
      </c>
      <c r="D238" s="238" t="s">
        <v>2858</v>
      </c>
      <c r="E238" s="238" t="s">
        <v>3076</v>
      </c>
      <c r="F238" s="239" t="s">
        <v>3148</v>
      </c>
      <c r="G238" s="240">
        <v>500000</v>
      </c>
    </row>
    <row r="239" spans="1:7" ht="30" customHeight="1">
      <c r="A239" s="238">
        <v>235</v>
      </c>
      <c r="B239" s="238">
        <v>2021</v>
      </c>
      <c r="C239" s="238" t="s">
        <v>2885</v>
      </c>
      <c r="D239" s="238" t="s">
        <v>554</v>
      </c>
      <c r="E239" s="238" t="s">
        <v>3077</v>
      </c>
      <c r="F239" s="239" t="s">
        <v>3216</v>
      </c>
      <c r="G239" s="240">
        <v>500000</v>
      </c>
    </row>
    <row r="240" spans="1:7" ht="30" customHeight="1">
      <c r="A240" s="238">
        <v>236</v>
      </c>
      <c r="B240" s="238">
        <v>2021</v>
      </c>
      <c r="C240" s="238" t="s">
        <v>2885</v>
      </c>
      <c r="D240" s="238" t="s">
        <v>554</v>
      </c>
      <c r="E240" s="238" t="s">
        <v>3078</v>
      </c>
      <c r="F240" s="239" t="s">
        <v>3205</v>
      </c>
      <c r="G240" s="240">
        <v>500000</v>
      </c>
    </row>
    <row r="241" spans="1:7" ht="30" customHeight="1">
      <c r="A241" s="238">
        <v>237</v>
      </c>
      <c r="B241" s="238">
        <v>2021</v>
      </c>
      <c r="C241" s="238" t="s">
        <v>2885</v>
      </c>
      <c r="D241" s="238" t="s">
        <v>874</v>
      </c>
      <c r="E241" s="238" t="s">
        <v>3079</v>
      </c>
      <c r="F241" s="239" t="s">
        <v>3214</v>
      </c>
      <c r="G241" s="240">
        <v>500000</v>
      </c>
    </row>
    <row r="242" spans="1:7" ht="30" customHeight="1">
      <c r="A242" s="238">
        <v>238</v>
      </c>
      <c r="B242" s="238">
        <v>2021</v>
      </c>
      <c r="C242" s="238" t="s">
        <v>2885</v>
      </c>
      <c r="D242" s="238" t="s">
        <v>554</v>
      </c>
      <c r="E242" s="238" t="s">
        <v>3080</v>
      </c>
      <c r="F242" s="239" t="s">
        <v>3142</v>
      </c>
      <c r="G242" s="240">
        <v>500000</v>
      </c>
    </row>
    <row r="243" spans="1:7" ht="30" customHeight="1">
      <c r="A243" s="238">
        <v>239</v>
      </c>
      <c r="B243" s="238">
        <v>2021</v>
      </c>
      <c r="C243" s="238" t="s">
        <v>2885</v>
      </c>
      <c r="D243" s="238" t="s">
        <v>554</v>
      </c>
      <c r="E243" s="238" t="s">
        <v>3004</v>
      </c>
      <c r="F243" s="239" t="s">
        <v>3192</v>
      </c>
      <c r="G243" s="240">
        <v>500000</v>
      </c>
    </row>
    <row r="244" spans="1:7" ht="30" customHeight="1">
      <c r="A244" s="238">
        <v>240</v>
      </c>
      <c r="B244" s="238">
        <v>2021</v>
      </c>
      <c r="C244" s="238" t="s">
        <v>2885</v>
      </c>
      <c r="D244" s="238" t="s">
        <v>2858</v>
      </c>
      <c r="E244" s="238" t="s">
        <v>3081</v>
      </c>
      <c r="F244" s="239" t="s">
        <v>3198</v>
      </c>
      <c r="G244" s="240">
        <v>500000</v>
      </c>
    </row>
    <row r="245" spans="1:7" ht="30" customHeight="1">
      <c r="A245" s="238">
        <v>241</v>
      </c>
      <c r="B245" s="238">
        <v>2021</v>
      </c>
      <c r="C245" s="238" t="s">
        <v>2885</v>
      </c>
      <c r="D245" s="238" t="s">
        <v>1561</v>
      </c>
      <c r="E245" s="238" t="s">
        <v>2938</v>
      </c>
      <c r="F245" s="239" t="s">
        <v>3222</v>
      </c>
      <c r="G245" s="240">
        <v>500000</v>
      </c>
    </row>
    <row r="246" spans="1:7" ht="30" customHeight="1">
      <c r="A246" s="238">
        <v>242</v>
      </c>
      <c r="B246" s="238">
        <v>2021</v>
      </c>
      <c r="C246" s="238" t="s">
        <v>2885</v>
      </c>
      <c r="D246" s="238" t="s">
        <v>2859</v>
      </c>
      <c r="E246" s="238" t="s">
        <v>3082</v>
      </c>
      <c r="F246" s="239" t="s">
        <v>3199</v>
      </c>
      <c r="G246" s="240">
        <v>500000</v>
      </c>
    </row>
    <row r="247" spans="1:7" ht="30" customHeight="1">
      <c r="A247" s="238">
        <v>243</v>
      </c>
      <c r="B247" s="238">
        <v>2021</v>
      </c>
      <c r="C247" s="238" t="s">
        <v>2885</v>
      </c>
      <c r="D247" s="238" t="s">
        <v>554</v>
      </c>
      <c r="E247" s="238" t="s">
        <v>3083</v>
      </c>
      <c r="F247" s="239" t="s">
        <v>3158</v>
      </c>
      <c r="G247" s="240">
        <v>500000</v>
      </c>
    </row>
    <row r="248" spans="1:7" ht="30" customHeight="1">
      <c r="A248" s="238">
        <v>244</v>
      </c>
      <c r="B248" s="238">
        <v>2021</v>
      </c>
      <c r="C248" s="238" t="s">
        <v>2885</v>
      </c>
      <c r="D248" s="238" t="s">
        <v>1561</v>
      </c>
      <c r="E248" s="238" t="s">
        <v>3004</v>
      </c>
      <c r="F248" s="239" t="s">
        <v>3208</v>
      </c>
      <c r="G248" s="240">
        <v>500000</v>
      </c>
    </row>
    <row r="249" spans="1:7" ht="30" customHeight="1">
      <c r="A249" s="238">
        <v>245</v>
      </c>
      <c r="B249" s="238">
        <v>2021</v>
      </c>
      <c r="C249" s="238" t="s">
        <v>2885</v>
      </c>
      <c r="D249" s="238" t="s">
        <v>315</v>
      </c>
      <c r="E249" s="238" t="s">
        <v>3084</v>
      </c>
      <c r="F249" s="239" t="s">
        <v>3213</v>
      </c>
      <c r="G249" s="240">
        <v>500000</v>
      </c>
    </row>
    <row r="250" spans="1:7" ht="30" customHeight="1">
      <c r="A250" s="238">
        <v>246</v>
      </c>
      <c r="B250" s="238">
        <v>2021</v>
      </c>
      <c r="C250" s="238" t="s">
        <v>2885</v>
      </c>
      <c r="D250" s="238" t="s">
        <v>1313</v>
      </c>
      <c r="E250" s="238" t="s">
        <v>3085</v>
      </c>
      <c r="F250" s="239" t="s">
        <v>3188</v>
      </c>
      <c r="G250" s="240">
        <v>500000</v>
      </c>
    </row>
    <row r="251" spans="1:7" ht="30" customHeight="1">
      <c r="A251" s="238">
        <v>247</v>
      </c>
      <c r="B251" s="238">
        <v>2021</v>
      </c>
      <c r="C251" s="238" t="s">
        <v>2885</v>
      </c>
      <c r="D251" s="238" t="s">
        <v>315</v>
      </c>
      <c r="E251" s="238" t="s">
        <v>3086</v>
      </c>
      <c r="F251" s="239" t="s">
        <v>3200</v>
      </c>
      <c r="G251" s="240">
        <v>500000</v>
      </c>
    </row>
    <row r="252" spans="1:7" ht="30" customHeight="1">
      <c r="A252" s="238">
        <v>248</v>
      </c>
      <c r="B252" s="238">
        <v>2021</v>
      </c>
      <c r="C252" s="238" t="s">
        <v>2885</v>
      </c>
      <c r="D252" s="238" t="s">
        <v>2233</v>
      </c>
      <c r="E252" s="238" t="s">
        <v>2924</v>
      </c>
      <c r="F252" s="239" t="s">
        <v>3197</v>
      </c>
      <c r="G252" s="240">
        <v>500000</v>
      </c>
    </row>
    <row r="253" spans="1:7" ht="30" customHeight="1">
      <c r="A253" s="238">
        <v>249</v>
      </c>
      <c r="B253" s="238">
        <v>2021</v>
      </c>
      <c r="C253" s="238" t="s">
        <v>2885</v>
      </c>
      <c r="D253" s="238" t="s">
        <v>1313</v>
      </c>
      <c r="E253" s="238" t="s">
        <v>3087</v>
      </c>
      <c r="F253" s="239" t="s">
        <v>3208</v>
      </c>
      <c r="G253" s="240">
        <v>500000</v>
      </c>
    </row>
    <row r="254" spans="1:7" ht="30" customHeight="1">
      <c r="A254" s="238">
        <v>250</v>
      </c>
      <c r="B254" s="238">
        <v>2021</v>
      </c>
      <c r="C254" s="238" t="s">
        <v>2885</v>
      </c>
      <c r="D254" s="238" t="s">
        <v>2882</v>
      </c>
      <c r="E254" s="238" t="s">
        <v>3088</v>
      </c>
      <c r="F254" s="239" t="s">
        <v>3235</v>
      </c>
      <c r="G254" s="240">
        <v>500000</v>
      </c>
    </row>
    <row r="255" spans="1:7" ht="30" customHeight="1">
      <c r="A255" s="238">
        <v>251</v>
      </c>
      <c r="B255" s="238">
        <v>2021</v>
      </c>
      <c r="C255" s="238" t="s">
        <v>2885</v>
      </c>
      <c r="D255" s="238" t="s">
        <v>1420</v>
      </c>
      <c r="E255" s="238" t="s">
        <v>3051</v>
      </c>
      <c r="F255" s="239" t="s">
        <v>3191</v>
      </c>
      <c r="G255" s="240">
        <v>500000</v>
      </c>
    </row>
    <row r="256" spans="1:7" ht="30" customHeight="1">
      <c r="A256" s="238">
        <v>252</v>
      </c>
      <c r="B256" s="238">
        <v>2021</v>
      </c>
      <c r="C256" s="238" t="s">
        <v>2885</v>
      </c>
      <c r="D256" s="238" t="s">
        <v>1488</v>
      </c>
      <c r="E256" s="238" t="s">
        <v>3089</v>
      </c>
      <c r="F256" s="239" t="s">
        <v>3194</v>
      </c>
      <c r="G256" s="240">
        <v>500000</v>
      </c>
    </row>
    <row r="257" spans="1:7" ht="30" customHeight="1">
      <c r="A257" s="238">
        <v>253</v>
      </c>
      <c r="B257" s="238">
        <v>2021</v>
      </c>
      <c r="C257" s="238" t="s">
        <v>2885</v>
      </c>
      <c r="D257" s="238" t="s">
        <v>2858</v>
      </c>
      <c r="E257" s="238" t="s">
        <v>3090</v>
      </c>
      <c r="F257" s="239" t="s">
        <v>3204</v>
      </c>
      <c r="G257" s="240">
        <v>500000</v>
      </c>
    </row>
    <row r="258" spans="1:7" ht="30" customHeight="1">
      <c r="A258" s="238">
        <v>254</v>
      </c>
      <c r="B258" s="238">
        <v>2021</v>
      </c>
      <c r="C258" s="238" t="s">
        <v>2885</v>
      </c>
      <c r="D258" s="238" t="s">
        <v>1561</v>
      </c>
      <c r="E258" s="238" t="s">
        <v>3091</v>
      </c>
      <c r="F258" s="239" t="s">
        <v>3212</v>
      </c>
      <c r="G258" s="240">
        <v>500000</v>
      </c>
    </row>
    <row r="259" spans="1:7" ht="30" customHeight="1">
      <c r="A259" s="238">
        <v>255</v>
      </c>
      <c r="B259" s="238">
        <v>2021</v>
      </c>
      <c r="C259" s="238" t="s">
        <v>2885</v>
      </c>
      <c r="D259" s="238" t="s">
        <v>2859</v>
      </c>
      <c r="E259" s="238" t="s">
        <v>3092</v>
      </c>
      <c r="F259" s="239" t="s">
        <v>3216</v>
      </c>
      <c r="G259" s="240">
        <v>500000</v>
      </c>
    </row>
    <row r="260" spans="1:7" ht="30" customHeight="1">
      <c r="A260" s="238">
        <v>256</v>
      </c>
      <c r="B260" s="238">
        <v>2021</v>
      </c>
      <c r="C260" s="238" t="s">
        <v>2885</v>
      </c>
      <c r="D260" s="238" t="s">
        <v>912</v>
      </c>
      <c r="E260" s="238" t="s">
        <v>2904</v>
      </c>
      <c r="F260" s="239" t="s">
        <v>3175</v>
      </c>
      <c r="G260" s="240">
        <v>500000</v>
      </c>
    </row>
    <row r="261" spans="1:7" ht="30" customHeight="1">
      <c r="A261" s="238">
        <v>257</v>
      </c>
      <c r="B261" s="238">
        <v>2021</v>
      </c>
      <c r="C261" s="238" t="s">
        <v>2885</v>
      </c>
      <c r="D261" s="238" t="s">
        <v>1533</v>
      </c>
      <c r="E261" s="238" t="s">
        <v>3093</v>
      </c>
      <c r="F261" s="239" t="s">
        <v>3143</v>
      </c>
      <c r="G261" s="240">
        <v>500000</v>
      </c>
    </row>
    <row r="262" spans="1:7" ht="30" customHeight="1">
      <c r="A262" s="238">
        <v>258</v>
      </c>
      <c r="B262" s="238">
        <v>2021</v>
      </c>
      <c r="C262" s="238" t="s">
        <v>2885</v>
      </c>
      <c r="D262" s="238" t="s">
        <v>1561</v>
      </c>
      <c r="E262" s="238" t="s">
        <v>3094</v>
      </c>
      <c r="F262" s="239" t="s">
        <v>3208</v>
      </c>
      <c r="G262" s="240">
        <v>500000</v>
      </c>
    </row>
    <row r="263" spans="1:7" ht="30" customHeight="1">
      <c r="A263" s="238">
        <v>259</v>
      </c>
      <c r="B263" s="238">
        <v>2021</v>
      </c>
      <c r="C263" s="238" t="s">
        <v>2885</v>
      </c>
      <c r="D263" s="238" t="s">
        <v>554</v>
      </c>
      <c r="E263" s="238" t="s">
        <v>3095</v>
      </c>
      <c r="F263" s="239" t="s">
        <v>3236</v>
      </c>
      <c r="G263" s="240">
        <v>500000</v>
      </c>
    </row>
    <row r="264" spans="1:7" ht="30" customHeight="1">
      <c r="A264" s="238">
        <v>260</v>
      </c>
      <c r="B264" s="238">
        <v>2021</v>
      </c>
      <c r="C264" s="238" t="s">
        <v>2885</v>
      </c>
      <c r="D264" s="238" t="s">
        <v>2858</v>
      </c>
      <c r="E264" s="238" t="s">
        <v>3096</v>
      </c>
      <c r="F264" s="239" t="s">
        <v>3175</v>
      </c>
      <c r="G264" s="240">
        <v>500000</v>
      </c>
    </row>
    <row r="265" spans="1:7" ht="30" customHeight="1">
      <c r="A265" s="238">
        <v>261</v>
      </c>
      <c r="B265" s="238">
        <v>2021</v>
      </c>
      <c r="C265" s="238" t="s">
        <v>2885</v>
      </c>
      <c r="D265" s="238" t="s">
        <v>2028</v>
      </c>
      <c r="E265" s="238" t="s">
        <v>2995</v>
      </c>
      <c r="F265" s="239" t="s">
        <v>3175</v>
      </c>
      <c r="G265" s="240">
        <v>500000</v>
      </c>
    </row>
    <row r="266" spans="1:7" ht="30" customHeight="1">
      <c r="A266" s="238">
        <v>262</v>
      </c>
      <c r="B266" s="238">
        <v>2021</v>
      </c>
      <c r="C266" s="238" t="s">
        <v>2885</v>
      </c>
      <c r="D266" s="238" t="s">
        <v>554</v>
      </c>
      <c r="E266" s="238" t="s">
        <v>3065</v>
      </c>
      <c r="F266" s="239" t="s">
        <v>3175</v>
      </c>
      <c r="G266" s="240">
        <v>500000</v>
      </c>
    </row>
    <row r="267" spans="1:7" ht="30" customHeight="1">
      <c r="A267" s="238">
        <v>263</v>
      </c>
      <c r="B267" s="238">
        <v>2021</v>
      </c>
      <c r="C267" s="238" t="s">
        <v>2885</v>
      </c>
      <c r="D267" s="238" t="s">
        <v>554</v>
      </c>
      <c r="E267" s="238" t="s">
        <v>3097</v>
      </c>
      <c r="F267" s="239" t="s">
        <v>3141</v>
      </c>
      <c r="G267" s="240">
        <v>500000</v>
      </c>
    </row>
    <row r="268" spans="1:7" ht="30" customHeight="1">
      <c r="A268" s="238">
        <v>264</v>
      </c>
      <c r="B268" s="238">
        <v>2021</v>
      </c>
      <c r="C268" s="238" t="s">
        <v>2885</v>
      </c>
      <c r="D268" s="238" t="s">
        <v>1743</v>
      </c>
      <c r="E268" s="238" t="s">
        <v>3098</v>
      </c>
      <c r="F268" s="239" t="s">
        <v>3189</v>
      </c>
      <c r="G268" s="240">
        <v>500000</v>
      </c>
    </row>
    <row r="269" spans="1:7" ht="30" customHeight="1">
      <c r="A269" s="238">
        <v>265</v>
      </c>
      <c r="B269" s="238">
        <v>2021</v>
      </c>
      <c r="C269" s="238" t="s">
        <v>2885</v>
      </c>
      <c r="D269" s="238" t="s">
        <v>554</v>
      </c>
      <c r="E269" s="238" t="s">
        <v>3099</v>
      </c>
      <c r="F269" s="239" t="s">
        <v>3237</v>
      </c>
      <c r="G269" s="240">
        <v>500000</v>
      </c>
    </row>
    <row r="270" spans="1:7" ht="30" customHeight="1">
      <c r="A270" s="238">
        <v>266</v>
      </c>
      <c r="B270" s="238">
        <v>2021</v>
      </c>
      <c r="C270" s="238" t="s">
        <v>2885</v>
      </c>
      <c r="D270" s="238" t="s">
        <v>2858</v>
      </c>
      <c r="E270" s="238" t="s">
        <v>3053</v>
      </c>
      <c r="F270" s="239" t="s">
        <v>3238</v>
      </c>
      <c r="G270" s="240">
        <v>500000</v>
      </c>
    </row>
    <row r="271" spans="1:7" ht="30" customHeight="1">
      <c r="A271" s="238">
        <v>267</v>
      </c>
      <c r="B271" s="238">
        <v>2021</v>
      </c>
      <c r="C271" s="238" t="s">
        <v>2885</v>
      </c>
      <c r="D271" s="238" t="s">
        <v>2233</v>
      </c>
      <c r="E271" s="238" t="s">
        <v>3100</v>
      </c>
      <c r="F271" s="239" t="s">
        <v>3239</v>
      </c>
      <c r="G271" s="240">
        <v>500000</v>
      </c>
    </row>
    <row r="272" spans="1:7" ht="30" customHeight="1">
      <c r="A272" s="238">
        <v>268</v>
      </c>
      <c r="B272" s="238">
        <v>2021</v>
      </c>
      <c r="C272" s="238" t="s">
        <v>2885</v>
      </c>
      <c r="D272" s="238" t="s">
        <v>649</v>
      </c>
      <c r="E272" s="238" t="s">
        <v>3101</v>
      </c>
      <c r="F272" s="239" t="s">
        <v>3206</v>
      </c>
      <c r="G272" s="240">
        <v>500000</v>
      </c>
    </row>
    <row r="273" spans="1:7" ht="30" customHeight="1">
      <c r="A273" s="238">
        <v>269</v>
      </c>
      <c r="B273" s="238">
        <v>2021</v>
      </c>
      <c r="C273" s="238" t="s">
        <v>2885</v>
      </c>
      <c r="D273" s="238" t="s">
        <v>134</v>
      </c>
      <c r="E273" s="238" t="s">
        <v>3102</v>
      </c>
      <c r="F273" s="239" t="s">
        <v>3197</v>
      </c>
      <c r="G273" s="240">
        <v>500000</v>
      </c>
    </row>
    <row r="274" spans="1:7" ht="30" customHeight="1">
      <c r="A274" s="238">
        <v>270</v>
      </c>
      <c r="B274" s="238">
        <v>2021</v>
      </c>
      <c r="C274" s="238" t="s">
        <v>2885</v>
      </c>
      <c r="D274" s="238" t="s">
        <v>134</v>
      </c>
      <c r="E274" s="238" t="s">
        <v>3103</v>
      </c>
      <c r="F274" s="239" t="s">
        <v>3213</v>
      </c>
      <c r="G274" s="240">
        <v>500000</v>
      </c>
    </row>
    <row r="275" spans="1:7" ht="30" customHeight="1">
      <c r="A275" s="238">
        <v>271</v>
      </c>
      <c r="B275" s="238">
        <v>2021</v>
      </c>
      <c r="C275" s="238" t="s">
        <v>2885</v>
      </c>
      <c r="D275" s="238" t="s">
        <v>1420</v>
      </c>
      <c r="E275" s="238" t="s">
        <v>3104</v>
      </c>
      <c r="F275" s="239" t="s">
        <v>3224</v>
      </c>
      <c r="G275" s="240">
        <v>500000</v>
      </c>
    </row>
    <row r="276" spans="1:7" ht="30" customHeight="1">
      <c r="A276" s="238">
        <v>272</v>
      </c>
      <c r="B276" s="238">
        <v>2021</v>
      </c>
      <c r="C276" s="238" t="s">
        <v>2885</v>
      </c>
      <c r="D276" s="238" t="s">
        <v>554</v>
      </c>
      <c r="E276" s="238" t="s">
        <v>3105</v>
      </c>
      <c r="F276" s="239" t="s">
        <v>3198</v>
      </c>
      <c r="G276" s="240">
        <v>500000</v>
      </c>
    </row>
    <row r="277" spans="1:7" ht="30" customHeight="1">
      <c r="A277" s="238">
        <v>273</v>
      </c>
      <c r="B277" s="238">
        <v>2021</v>
      </c>
      <c r="C277" s="238" t="s">
        <v>2885</v>
      </c>
      <c r="D277" s="238" t="s">
        <v>2858</v>
      </c>
      <c r="E277" s="238" t="s">
        <v>3106</v>
      </c>
      <c r="F277" s="239" t="s">
        <v>3197</v>
      </c>
      <c r="G277" s="240">
        <v>500000</v>
      </c>
    </row>
    <row r="278" spans="1:7" ht="30" customHeight="1">
      <c r="A278" s="238">
        <v>274</v>
      </c>
      <c r="B278" s="238">
        <v>2021</v>
      </c>
      <c r="C278" s="238" t="s">
        <v>2885</v>
      </c>
      <c r="D278" s="238" t="s">
        <v>1313</v>
      </c>
      <c r="E278" s="238" t="s">
        <v>2920</v>
      </c>
      <c r="F278" s="239" t="s">
        <v>3198</v>
      </c>
      <c r="G278" s="240">
        <v>500000</v>
      </c>
    </row>
    <row r="279" spans="1:7" ht="30" customHeight="1">
      <c r="A279" s="238">
        <v>275</v>
      </c>
      <c r="B279" s="238">
        <v>2021</v>
      </c>
      <c r="C279" s="238" t="s">
        <v>2885</v>
      </c>
      <c r="D279" s="238" t="s">
        <v>554</v>
      </c>
      <c r="E279" s="238" t="s">
        <v>3107</v>
      </c>
      <c r="F279" s="239" t="s">
        <v>3202</v>
      </c>
      <c r="G279" s="240">
        <v>500000</v>
      </c>
    </row>
    <row r="280" spans="1:7" ht="30" customHeight="1">
      <c r="A280" s="238">
        <v>276</v>
      </c>
      <c r="B280" s="238">
        <v>2021</v>
      </c>
      <c r="C280" s="238" t="s">
        <v>2885</v>
      </c>
      <c r="D280" s="238" t="s">
        <v>315</v>
      </c>
      <c r="E280" s="238" t="s">
        <v>3108</v>
      </c>
      <c r="F280" s="239" t="s">
        <v>3148</v>
      </c>
      <c r="G280" s="240">
        <v>500000</v>
      </c>
    </row>
    <row r="281" spans="1:7" ht="30" customHeight="1">
      <c r="A281" s="238">
        <v>277</v>
      </c>
      <c r="B281" s="238">
        <v>2021</v>
      </c>
      <c r="C281" s="238" t="s">
        <v>2885</v>
      </c>
      <c r="D281" s="238" t="s">
        <v>1561</v>
      </c>
      <c r="E281" s="238" t="s">
        <v>3109</v>
      </c>
      <c r="F281" s="239" t="s">
        <v>3217</v>
      </c>
      <c r="G281" s="240">
        <v>500000</v>
      </c>
    </row>
    <row r="282" spans="1:7" ht="30" customHeight="1">
      <c r="A282" s="238">
        <v>278</v>
      </c>
      <c r="B282" s="238">
        <v>2021</v>
      </c>
      <c r="C282" s="238" t="s">
        <v>2885</v>
      </c>
      <c r="D282" s="238" t="s">
        <v>1561</v>
      </c>
      <c r="E282" s="238" t="s">
        <v>2982</v>
      </c>
      <c r="F282" s="239" t="s">
        <v>3224</v>
      </c>
      <c r="G282" s="240">
        <v>500000</v>
      </c>
    </row>
    <row r="283" spans="1:7" ht="30" customHeight="1">
      <c r="A283" s="238">
        <v>279</v>
      </c>
      <c r="B283" s="238">
        <v>2021</v>
      </c>
      <c r="C283" s="238" t="s">
        <v>2885</v>
      </c>
      <c r="D283" s="238" t="s">
        <v>2858</v>
      </c>
      <c r="E283" s="238" t="s">
        <v>3089</v>
      </c>
      <c r="F283" s="239" t="s">
        <v>3178</v>
      </c>
      <c r="G283" s="240">
        <v>500000</v>
      </c>
    </row>
    <row r="284" spans="1:7" ht="30" customHeight="1">
      <c r="A284" s="238">
        <v>280</v>
      </c>
      <c r="B284" s="238">
        <v>2021</v>
      </c>
      <c r="C284" s="238" t="s">
        <v>2885</v>
      </c>
      <c r="D284" s="238" t="s">
        <v>874</v>
      </c>
      <c r="E284" s="238" t="s">
        <v>3110</v>
      </c>
      <c r="F284" s="239" t="s">
        <v>3216</v>
      </c>
      <c r="G284" s="240">
        <v>500000</v>
      </c>
    </row>
    <row r="285" spans="1:7" ht="30" customHeight="1">
      <c r="A285" s="238">
        <v>281</v>
      </c>
      <c r="B285" s="238">
        <v>2021</v>
      </c>
      <c r="C285" s="238" t="s">
        <v>2885</v>
      </c>
      <c r="D285" s="238" t="s">
        <v>2291</v>
      </c>
      <c r="E285" s="238" t="s">
        <v>2982</v>
      </c>
      <c r="F285" s="239" t="s">
        <v>3231</v>
      </c>
      <c r="G285" s="240">
        <v>500000</v>
      </c>
    </row>
    <row r="286" spans="1:7" ht="30" customHeight="1">
      <c r="A286" s="238">
        <v>282</v>
      </c>
      <c r="B286" s="238">
        <v>2021</v>
      </c>
      <c r="C286" s="238" t="s">
        <v>2885</v>
      </c>
      <c r="D286" s="238" t="s">
        <v>1561</v>
      </c>
      <c r="E286" s="238" t="s">
        <v>2928</v>
      </c>
      <c r="F286" s="239" t="s">
        <v>3240</v>
      </c>
      <c r="G286" s="240">
        <v>500000</v>
      </c>
    </row>
    <row r="287" spans="1:7" ht="30" customHeight="1">
      <c r="A287" s="238">
        <v>283</v>
      </c>
      <c r="B287" s="238">
        <v>2021</v>
      </c>
      <c r="C287" s="238" t="s">
        <v>2885</v>
      </c>
      <c r="D287" s="238" t="s">
        <v>2865</v>
      </c>
      <c r="E287" s="238" t="s">
        <v>3111</v>
      </c>
      <c r="F287" s="239" t="s">
        <v>3149</v>
      </c>
      <c r="G287" s="240">
        <v>500000</v>
      </c>
    </row>
    <row r="288" spans="1:7" ht="30" customHeight="1">
      <c r="A288" s="238">
        <v>284</v>
      </c>
      <c r="B288" s="238">
        <v>2021</v>
      </c>
      <c r="C288" s="238" t="s">
        <v>2885</v>
      </c>
      <c r="D288" s="238" t="s">
        <v>134</v>
      </c>
      <c r="E288" s="238" t="s">
        <v>3112</v>
      </c>
      <c r="F288" s="239" t="s">
        <v>3241</v>
      </c>
      <c r="G288" s="240">
        <v>500000</v>
      </c>
    </row>
    <row r="289" spans="1:7" ht="30" customHeight="1">
      <c r="A289" s="238">
        <v>285</v>
      </c>
      <c r="B289" s="238">
        <v>2021</v>
      </c>
      <c r="C289" s="238" t="s">
        <v>2885</v>
      </c>
      <c r="D289" s="238" t="s">
        <v>874</v>
      </c>
      <c r="E289" s="238" t="s">
        <v>3113</v>
      </c>
      <c r="F289" s="239" t="s">
        <v>3229</v>
      </c>
      <c r="G289" s="240">
        <v>500000</v>
      </c>
    </row>
    <row r="290" spans="1:7" ht="30" customHeight="1">
      <c r="A290" s="238">
        <v>286</v>
      </c>
      <c r="B290" s="238">
        <v>2021</v>
      </c>
      <c r="C290" s="238" t="s">
        <v>2885</v>
      </c>
      <c r="D290" s="238" t="s">
        <v>1561</v>
      </c>
      <c r="E290" s="238" t="s">
        <v>3114</v>
      </c>
      <c r="F290" s="239" t="s">
        <v>3242</v>
      </c>
      <c r="G290" s="240">
        <v>500000</v>
      </c>
    </row>
    <row r="291" spans="1:7" ht="30" customHeight="1">
      <c r="A291" s="238">
        <v>287</v>
      </c>
      <c r="B291" s="238">
        <v>2021</v>
      </c>
      <c r="C291" s="238" t="s">
        <v>2885</v>
      </c>
      <c r="D291" s="238" t="s">
        <v>134</v>
      </c>
      <c r="E291" s="238" t="s">
        <v>3115</v>
      </c>
      <c r="F291" s="239" t="s">
        <v>3243</v>
      </c>
      <c r="G291" s="240">
        <v>500000</v>
      </c>
    </row>
    <row r="292" spans="1:7" ht="30" customHeight="1">
      <c r="A292" s="238">
        <v>288</v>
      </c>
      <c r="B292" s="238">
        <v>2021</v>
      </c>
      <c r="C292" s="238" t="s">
        <v>2885</v>
      </c>
      <c r="D292" s="238" t="s">
        <v>1894</v>
      </c>
      <c r="E292" s="238" t="s">
        <v>3116</v>
      </c>
      <c r="F292" s="239" t="s">
        <v>3218</v>
      </c>
      <c r="G292" s="240">
        <v>500000</v>
      </c>
    </row>
    <row r="293" spans="1:7" ht="30" customHeight="1">
      <c r="A293" s="238">
        <v>289</v>
      </c>
      <c r="B293" s="238">
        <v>2021</v>
      </c>
      <c r="C293" s="238" t="s">
        <v>2885</v>
      </c>
      <c r="D293" s="238" t="s">
        <v>134</v>
      </c>
      <c r="E293" s="238" t="s">
        <v>3117</v>
      </c>
      <c r="F293" s="239" t="s">
        <v>3243</v>
      </c>
      <c r="G293" s="240">
        <v>500000</v>
      </c>
    </row>
    <row r="294" spans="1:7" ht="30" customHeight="1">
      <c r="A294" s="238">
        <v>290</v>
      </c>
      <c r="B294" s="238">
        <v>2021</v>
      </c>
      <c r="C294" s="238" t="s">
        <v>2885</v>
      </c>
      <c r="D294" s="238" t="s">
        <v>554</v>
      </c>
      <c r="E294" s="238" t="s">
        <v>3118</v>
      </c>
      <c r="F294" s="239" t="s">
        <v>3244</v>
      </c>
      <c r="G294" s="240">
        <v>500000</v>
      </c>
    </row>
    <row r="295" spans="1:7" ht="30" customHeight="1">
      <c r="A295" s="238">
        <v>291</v>
      </c>
      <c r="B295" s="238">
        <v>2021</v>
      </c>
      <c r="C295" s="238" t="s">
        <v>2885</v>
      </c>
      <c r="D295" s="238" t="s">
        <v>2858</v>
      </c>
      <c r="E295" s="238" t="s">
        <v>3119</v>
      </c>
      <c r="F295" s="239" t="s">
        <v>3226</v>
      </c>
      <c r="G295" s="240">
        <v>500000</v>
      </c>
    </row>
    <row r="296" spans="1:7" ht="30" customHeight="1">
      <c r="A296" s="238">
        <v>292</v>
      </c>
      <c r="B296" s="238">
        <v>2021</v>
      </c>
      <c r="C296" s="238" t="s">
        <v>2885</v>
      </c>
      <c r="D296" s="238" t="s">
        <v>315</v>
      </c>
      <c r="E296" s="238" t="s">
        <v>3120</v>
      </c>
      <c r="F296" s="239" t="s">
        <v>3201</v>
      </c>
      <c r="G296" s="240">
        <v>500000</v>
      </c>
    </row>
    <row r="297" spans="1:7" ht="30" customHeight="1">
      <c r="A297" s="238">
        <v>293</v>
      </c>
      <c r="B297" s="238">
        <v>2021</v>
      </c>
      <c r="C297" s="238" t="s">
        <v>2885</v>
      </c>
      <c r="D297" s="238" t="s">
        <v>315</v>
      </c>
      <c r="E297" s="238" t="s">
        <v>3121</v>
      </c>
      <c r="F297" s="239" t="s">
        <v>3245</v>
      </c>
      <c r="G297" s="240">
        <v>500000</v>
      </c>
    </row>
    <row r="298" spans="1:7" ht="30" customHeight="1">
      <c r="A298" s="238">
        <v>294</v>
      </c>
      <c r="B298" s="238">
        <v>2021</v>
      </c>
      <c r="C298" s="238" t="s">
        <v>2885</v>
      </c>
      <c r="D298" s="238" t="s">
        <v>134</v>
      </c>
      <c r="E298" s="238" t="s">
        <v>3122</v>
      </c>
      <c r="F298" s="239" t="s">
        <v>3201</v>
      </c>
      <c r="G298" s="240">
        <v>500000</v>
      </c>
    </row>
    <row r="299" spans="1:7" ht="30" customHeight="1">
      <c r="A299" s="238">
        <v>295</v>
      </c>
      <c r="B299" s="238">
        <v>2021</v>
      </c>
      <c r="C299" s="238" t="s">
        <v>2885</v>
      </c>
      <c r="D299" s="238" t="s">
        <v>134</v>
      </c>
      <c r="E299" s="238" t="s">
        <v>3123</v>
      </c>
      <c r="F299" s="239" t="s">
        <v>3149</v>
      </c>
      <c r="G299" s="240">
        <v>500000</v>
      </c>
    </row>
    <row r="300" spans="1:7" ht="30" customHeight="1">
      <c r="A300" s="238">
        <v>296</v>
      </c>
      <c r="B300" s="238">
        <v>2021</v>
      </c>
      <c r="C300" s="238" t="s">
        <v>2885</v>
      </c>
      <c r="D300" s="238" t="s">
        <v>134</v>
      </c>
      <c r="E300" s="238" t="s">
        <v>3004</v>
      </c>
      <c r="F300" s="239" t="s">
        <v>3245</v>
      </c>
      <c r="G300" s="240">
        <v>500000</v>
      </c>
    </row>
    <row r="301" spans="1:7" ht="30" customHeight="1">
      <c r="A301" s="238">
        <v>297</v>
      </c>
      <c r="B301" s="238">
        <v>2021</v>
      </c>
      <c r="C301" s="238" t="s">
        <v>2885</v>
      </c>
      <c r="D301" s="238" t="s">
        <v>315</v>
      </c>
      <c r="E301" s="238" t="s">
        <v>2901</v>
      </c>
      <c r="F301" s="239" t="s">
        <v>3149</v>
      </c>
      <c r="G301" s="240">
        <v>500000</v>
      </c>
    </row>
    <row r="302" spans="1:7" ht="30" customHeight="1">
      <c r="A302" s="238">
        <v>298</v>
      </c>
      <c r="B302" s="238">
        <v>2021</v>
      </c>
      <c r="C302" s="238" t="s">
        <v>2885</v>
      </c>
      <c r="D302" s="238" t="s">
        <v>649</v>
      </c>
      <c r="E302" s="238" t="s">
        <v>3124</v>
      </c>
      <c r="F302" s="239" t="s">
        <v>3229</v>
      </c>
      <c r="G302" s="240">
        <v>500000</v>
      </c>
    </row>
    <row r="303" spans="1:7" ht="30" customHeight="1">
      <c r="A303" s="238">
        <v>299</v>
      </c>
      <c r="B303" s="238">
        <v>2021</v>
      </c>
      <c r="C303" s="238" t="s">
        <v>2885</v>
      </c>
      <c r="D303" s="238" t="s">
        <v>315</v>
      </c>
      <c r="E303" s="238" t="s">
        <v>3125</v>
      </c>
      <c r="F303" s="239" t="s">
        <v>3224</v>
      </c>
      <c r="G303" s="240">
        <v>500000</v>
      </c>
    </row>
    <row r="304" spans="1:7" ht="30" customHeight="1">
      <c r="A304" s="238">
        <v>300</v>
      </c>
      <c r="B304" s="238">
        <v>2021</v>
      </c>
      <c r="C304" s="238" t="s">
        <v>2885</v>
      </c>
      <c r="D304" s="238" t="s">
        <v>649</v>
      </c>
      <c r="E304" s="238" t="s">
        <v>3126</v>
      </c>
      <c r="F304" s="239" t="s">
        <v>3231</v>
      </c>
      <c r="G304" s="240">
        <v>500000</v>
      </c>
    </row>
    <row r="305" spans="1:7" ht="30" customHeight="1">
      <c r="A305" s="238">
        <v>301</v>
      </c>
      <c r="B305" s="238">
        <v>2021</v>
      </c>
      <c r="C305" s="238" t="s">
        <v>2885</v>
      </c>
      <c r="D305" s="238" t="s">
        <v>315</v>
      </c>
      <c r="E305" s="238" t="s">
        <v>3127</v>
      </c>
      <c r="F305" s="239" t="s">
        <v>3175</v>
      </c>
      <c r="G305" s="240">
        <v>500000</v>
      </c>
    </row>
    <row r="306" spans="1:7" ht="30" customHeight="1">
      <c r="A306" s="238">
        <v>302</v>
      </c>
      <c r="B306" s="238">
        <v>2021</v>
      </c>
      <c r="C306" s="238" t="s">
        <v>2885</v>
      </c>
      <c r="D306" s="238" t="s">
        <v>315</v>
      </c>
      <c r="E306" s="238" t="s">
        <v>3128</v>
      </c>
      <c r="F306" s="239" t="s">
        <v>3218</v>
      </c>
      <c r="G306" s="240">
        <v>500000</v>
      </c>
    </row>
    <row r="307" spans="1:7" ht="30" customHeight="1">
      <c r="A307" s="238">
        <v>303</v>
      </c>
      <c r="B307" s="238">
        <v>2021</v>
      </c>
      <c r="C307" s="238" t="s">
        <v>2885</v>
      </c>
      <c r="D307" s="238" t="s">
        <v>315</v>
      </c>
      <c r="E307" s="238" t="s">
        <v>3129</v>
      </c>
      <c r="F307" s="239" t="s">
        <v>3196</v>
      </c>
      <c r="G307" s="240">
        <v>500000</v>
      </c>
    </row>
    <row r="308" spans="1:7" ht="30" customHeight="1">
      <c r="A308" s="238">
        <v>304</v>
      </c>
      <c r="B308" s="238">
        <v>2021</v>
      </c>
      <c r="C308" s="238" t="s">
        <v>2885</v>
      </c>
      <c r="D308" s="238" t="s">
        <v>1488</v>
      </c>
      <c r="E308" s="238" t="s">
        <v>3130</v>
      </c>
      <c r="F308" s="239" t="s">
        <v>3229</v>
      </c>
      <c r="G308" s="240">
        <v>500000</v>
      </c>
    </row>
    <row r="309" spans="1:7" ht="30" customHeight="1">
      <c r="A309" s="238">
        <v>305</v>
      </c>
      <c r="B309" s="238">
        <v>2021</v>
      </c>
      <c r="C309" s="238" t="s">
        <v>2885</v>
      </c>
      <c r="D309" s="238" t="s">
        <v>315</v>
      </c>
      <c r="E309" s="238" t="s">
        <v>3131</v>
      </c>
      <c r="F309" s="239" t="s">
        <v>3184</v>
      </c>
      <c r="G309" s="240">
        <v>500000</v>
      </c>
    </row>
    <row r="310" spans="1:7" ht="30" customHeight="1">
      <c r="A310" s="238">
        <v>306</v>
      </c>
      <c r="B310" s="238">
        <v>2021</v>
      </c>
      <c r="C310" s="238" t="s">
        <v>2885</v>
      </c>
      <c r="D310" s="238" t="s">
        <v>649</v>
      </c>
      <c r="E310" s="238" t="s">
        <v>3132</v>
      </c>
      <c r="F310" s="239" t="s">
        <v>3149</v>
      </c>
      <c r="G310" s="240">
        <v>500000</v>
      </c>
    </row>
    <row r="311" spans="1:7" ht="30" customHeight="1">
      <c r="A311" s="238">
        <v>307</v>
      </c>
      <c r="B311" s="238">
        <v>2021</v>
      </c>
      <c r="C311" s="238" t="s">
        <v>2885</v>
      </c>
      <c r="D311" s="238" t="s">
        <v>134</v>
      </c>
      <c r="E311" s="238" t="s">
        <v>3010</v>
      </c>
      <c r="F311" s="239" t="s">
        <v>3215</v>
      </c>
      <c r="G311" s="240">
        <v>500000</v>
      </c>
    </row>
    <row r="312" spans="1:7" ht="30" customHeight="1">
      <c r="A312" s="238">
        <v>308</v>
      </c>
      <c r="B312" s="238">
        <v>2021</v>
      </c>
      <c r="C312" s="238" t="s">
        <v>2885</v>
      </c>
      <c r="D312" s="238" t="s">
        <v>134</v>
      </c>
      <c r="E312" s="238" t="s">
        <v>2904</v>
      </c>
      <c r="F312" s="239" t="s">
        <v>3196</v>
      </c>
      <c r="G312" s="240">
        <v>500000</v>
      </c>
    </row>
    <row r="313" spans="1:7" ht="30" customHeight="1">
      <c r="A313" s="238">
        <v>309</v>
      </c>
      <c r="B313" s="238">
        <v>2021</v>
      </c>
      <c r="C313" s="238" t="s">
        <v>2885</v>
      </c>
      <c r="D313" s="238" t="s">
        <v>134</v>
      </c>
      <c r="E313" s="238" t="s">
        <v>2909</v>
      </c>
      <c r="F313" s="239" t="s">
        <v>3246</v>
      </c>
      <c r="G313" s="240">
        <v>500000</v>
      </c>
    </row>
    <row r="314" spans="1:7" ht="30" customHeight="1">
      <c r="A314" s="238">
        <v>310</v>
      </c>
      <c r="B314" s="238">
        <v>2021</v>
      </c>
      <c r="C314" s="238" t="s">
        <v>2885</v>
      </c>
      <c r="D314" s="238" t="s">
        <v>134</v>
      </c>
      <c r="E314" s="238" t="s">
        <v>2982</v>
      </c>
      <c r="F314" s="239" t="s">
        <v>3195</v>
      </c>
      <c r="G314" s="240">
        <v>500000</v>
      </c>
    </row>
    <row r="315" spans="1:7" ht="30" customHeight="1">
      <c r="A315" s="238">
        <v>311</v>
      </c>
      <c r="B315" s="238">
        <v>2021</v>
      </c>
      <c r="C315" s="238" t="s">
        <v>2885</v>
      </c>
      <c r="D315" s="238" t="s">
        <v>315</v>
      </c>
      <c r="E315" s="238" t="s">
        <v>3102</v>
      </c>
      <c r="F315" s="239" t="s">
        <v>3187</v>
      </c>
      <c r="G315" s="240">
        <v>500000</v>
      </c>
    </row>
    <row r="316" spans="1:7" ht="30" customHeight="1">
      <c r="A316" s="238">
        <v>312</v>
      </c>
      <c r="B316" s="238">
        <v>2021</v>
      </c>
      <c r="C316" s="238" t="s">
        <v>2885</v>
      </c>
      <c r="D316" s="238" t="s">
        <v>315</v>
      </c>
      <c r="E316" s="238" t="s">
        <v>3133</v>
      </c>
      <c r="F316" s="239" t="s">
        <v>3196</v>
      </c>
      <c r="G316" s="240">
        <v>500000</v>
      </c>
    </row>
    <row r="317" spans="1:7" ht="30" customHeight="1">
      <c r="A317" s="238">
        <v>313</v>
      </c>
      <c r="B317" s="238">
        <v>2021</v>
      </c>
      <c r="C317" s="238" t="s">
        <v>2885</v>
      </c>
      <c r="D317" s="238" t="s">
        <v>315</v>
      </c>
      <c r="E317" s="238" t="s">
        <v>2938</v>
      </c>
      <c r="F317" s="239" t="s">
        <v>3197</v>
      </c>
      <c r="G317" s="240">
        <v>500000</v>
      </c>
    </row>
    <row r="318" spans="1:7" ht="30" customHeight="1">
      <c r="A318" s="238">
        <v>314</v>
      </c>
      <c r="B318" s="238">
        <v>2021</v>
      </c>
      <c r="C318" s="238" t="s">
        <v>2885</v>
      </c>
      <c r="D318" s="238" t="s">
        <v>315</v>
      </c>
      <c r="E318" s="238" t="s">
        <v>2985</v>
      </c>
      <c r="F318" s="239" t="s">
        <v>3195</v>
      </c>
      <c r="G318" s="240">
        <v>500000</v>
      </c>
    </row>
    <row r="319" spans="1:7" ht="30" customHeight="1">
      <c r="A319" s="238">
        <v>315</v>
      </c>
      <c r="B319" s="238">
        <v>2021</v>
      </c>
      <c r="C319" s="238" t="s">
        <v>2885</v>
      </c>
      <c r="D319" s="238" t="s">
        <v>315</v>
      </c>
      <c r="E319" s="238" t="s">
        <v>3134</v>
      </c>
      <c r="F319" s="239" t="s">
        <v>3174</v>
      </c>
      <c r="G319" s="240">
        <v>500000</v>
      </c>
    </row>
    <row r="320" spans="1:7" ht="30" customHeight="1">
      <c r="A320" s="238">
        <v>316</v>
      </c>
      <c r="B320" s="238">
        <v>2021</v>
      </c>
      <c r="C320" s="238" t="s">
        <v>2885</v>
      </c>
      <c r="D320" s="238" t="s">
        <v>649</v>
      </c>
      <c r="E320" s="238" t="s">
        <v>3135</v>
      </c>
      <c r="F320" s="239" t="s">
        <v>3190</v>
      </c>
      <c r="G320" s="240">
        <v>500000</v>
      </c>
    </row>
    <row r="321" spans="1:7" ht="30" customHeight="1">
      <c r="A321" s="238">
        <v>317</v>
      </c>
      <c r="B321" s="238">
        <v>2021</v>
      </c>
      <c r="C321" s="238" t="s">
        <v>2885</v>
      </c>
      <c r="D321" s="238" t="s">
        <v>315</v>
      </c>
      <c r="E321" s="238" t="s">
        <v>3098</v>
      </c>
      <c r="F321" s="239" t="s">
        <v>3217</v>
      </c>
      <c r="G321" s="240">
        <v>500000</v>
      </c>
    </row>
    <row r="322" spans="1:7" ht="30" customHeight="1">
      <c r="A322" s="238">
        <v>318</v>
      </c>
      <c r="B322" s="238">
        <v>2021</v>
      </c>
      <c r="C322" s="238" t="s">
        <v>2885</v>
      </c>
      <c r="D322" s="238" t="s">
        <v>315</v>
      </c>
      <c r="E322" s="238" t="s">
        <v>3136</v>
      </c>
      <c r="F322" s="239" t="s">
        <v>3186</v>
      </c>
      <c r="G322" s="240">
        <v>500000</v>
      </c>
    </row>
  </sheetData>
  <sheetProtection password="DE94" sheet="1" objects="1" scenarios="1" autoFilter="0"/>
  <mergeCells count="6">
    <mergeCell ref="A1:G1"/>
    <mergeCell ref="G3:G4"/>
    <mergeCell ref="A3:A4"/>
    <mergeCell ref="E3:F3"/>
    <mergeCell ref="B3:C3"/>
    <mergeCell ref="D3:D4"/>
  </mergeCells>
  <phoneticPr fontId="1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78AF1A6-2274-44CB-A0A0-9A9F02F9B01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추천제(총괄)</vt:lpstr>
      <vt:lpstr>2021년 상반기 장학생 선발 결과(종합)</vt:lpstr>
      <vt:lpstr>'2021년 상반기 장학생 선발 결과(종합)'!Print_Area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USER</cp:lastModifiedBy>
  <cp:lastPrinted>2021-08-02T14:09:59Z</cp:lastPrinted>
  <dcterms:created xsi:type="dcterms:W3CDTF">2021-01-27T01:28:11Z</dcterms:created>
  <dcterms:modified xsi:type="dcterms:W3CDTF">2021-08-30T08:06:04Z</dcterms:modified>
</cp:coreProperties>
</file>